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汇总表 " sheetId="8" r:id="rId1"/>
  </sheets>
  <definedNames>
    <definedName name="_xlnm._FilterDatabase" localSheetId="0" hidden="1">'汇总表 '!$A$4:$M$89</definedName>
    <definedName name="_xlnm.Print_Area" localSheetId="0">'汇总表 '!$A$1:$L$88</definedName>
    <definedName name="_xlnm.Print_Titles" localSheetId="0">'汇总表 '!$2:$4</definedName>
  </definedNames>
  <calcPr calcId="144525"/>
</workbook>
</file>

<file path=xl/comments1.xml><?xml version="1.0" encoding="utf-8"?>
<comments xmlns="http://schemas.openxmlformats.org/spreadsheetml/2006/main">
  <authors>
    <author>Administrator</author>
  </authors>
  <commentList>
    <comment ref="I19" authorId="0">
      <text>
        <r>
          <rPr>
            <b/>
            <sz val="9"/>
            <rFont val="宋体"/>
            <charset val="134"/>
          </rPr>
          <t>Administrator:</t>
        </r>
        <r>
          <rPr>
            <sz val="9"/>
            <rFont val="宋体"/>
            <charset val="134"/>
          </rPr>
          <t xml:space="preserve">
实际上为118.1020</t>
        </r>
      </text>
    </comment>
    <comment ref="I68" authorId="0">
      <text>
        <r>
          <rPr>
            <b/>
            <sz val="9"/>
            <rFont val="宋体"/>
            <charset val="134"/>
          </rPr>
          <t>Administrator:</t>
        </r>
        <r>
          <rPr>
            <sz val="9"/>
            <rFont val="宋体"/>
            <charset val="134"/>
          </rPr>
          <t xml:space="preserve">
2023年支付金额为640.19万元</t>
        </r>
      </text>
    </comment>
  </commentList>
</comments>
</file>

<file path=xl/sharedStrings.xml><?xml version="1.0" encoding="utf-8"?>
<sst xmlns="http://schemas.openxmlformats.org/spreadsheetml/2006/main" count="414" uniqueCount="173">
  <si>
    <t>2023年度云安区（本级）财政项目支出绩效评价结果汇总表</t>
  </si>
  <si>
    <t>编制单位：云安区财政局</t>
  </si>
  <si>
    <t>日期：2024-10-22</t>
  </si>
  <si>
    <t>序号</t>
  </si>
  <si>
    <t>项目名称</t>
  </si>
  <si>
    <t>项目主管部门</t>
  </si>
  <si>
    <t>项目实施单位</t>
  </si>
  <si>
    <t>本年度预算
安排金额
（万元）</t>
  </si>
  <si>
    <t>实际到位金额
（万元）</t>
  </si>
  <si>
    <t>到位率
（％）</t>
  </si>
  <si>
    <t>上年度结转结余金额</t>
  </si>
  <si>
    <t>支出金额
（万元）</t>
  </si>
  <si>
    <t>支出率
（％）</t>
  </si>
  <si>
    <t>评价方式</t>
  </si>
  <si>
    <t>评审等级</t>
  </si>
  <si>
    <t>备注</t>
  </si>
  <si>
    <t>2023年云浮市云安区应急指挥综合平台建设项目</t>
  </si>
  <si>
    <t>云浮市云安区应急管理局</t>
  </si>
  <si>
    <t>自评复核</t>
  </si>
  <si>
    <t>优</t>
  </si>
  <si>
    <t>2023年招商工作经费项目</t>
  </si>
  <si>
    <t>云浮市云安区商务局</t>
  </si>
  <si>
    <t>2023年药品及食品生产、餐饮环节监督抽样检验经费</t>
  </si>
  <si>
    <t>云浮市云安区市场监督管理局</t>
  </si>
  <si>
    <t>2023年消防运行经费项目</t>
  </si>
  <si>
    <t>云浮市云安区消防救援大队</t>
  </si>
  <si>
    <t>第二十届云浮国际石材科技展览会暨第十四届云浮石文化节工作经费</t>
  </si>
  <si>
    <t>云浮市云安区工业和信息化局</t>
  </si>
  <si>
    <t>2023年云浮循环经济工业园综合园污水处理厂运营经费</t>
  </si>
  <si>
    <t>云浮市云安区循环经济工业园管理委员会</t>
  </si>
  <si>
    <t>预算内政协会议经费-七届四次会议（23.2.13）</t>
  </si>
  <si>
    <t>政协云浮市云安区委员会办公室</t>
  </si>
  <si>
    <t>预算内区委办综合业务经费（23.9.28）</t>
  </si>
  <si>
    <t>中共云浮市云安区委办公室</t>
  </si>
  <si>
    <t>预算内区府办综合业务经费-无纸化办公系统E政通建设资金（23.4.25）</t>
  </si>
  <si>
    <t>云浮市云安区人民政府办公室</t>
  </si>
  <si>
    <t>2023年度村党组织服务群众专项经费-区配套（23.11.2）</t>
  </si>
  <si>
    <t>中共云浮市云安区委组织部</t>
  </si>
  <si>
    <t>预算内党史研究室专项业务经费（23.8.23）</t>
  </si>
  <si>
    <t>中共云浮市云安区委党史研究室</t>
  </si>
  <si>
    <t>预算内机构改革专项经费（23.11.24）</t>
  </si>
  <si>
    <t>中共云浮市云安区委机构编制委员会办公室</t>
  </si>
  <si>
    <t>财政投资审核经费（中介机构工程造价咨询费）</t>
  </si>
  <si>
    <t>云浮新区财政局（本级）</t>
  </si>
  <si>
    <t>预算内民主党派参政议政经费（23.7.7）</t>
  </si>
  <si>
    <t>中共云浮市云安区委统一战线工作部</t>
  </si>
  <si>
    <t>2023年行政服务中心专项经费</t>
  </si>
  <si>
    <t>云浮市云安区政务服务数据管理局</t>
  </si>
  <si>
    <t>2023年群众信访诉求综合服务中心（信访超市）建设经费-修缮改造工程项目（23.1.17）</t>
  </si>
  <si>
    <t>云浮市云安区信访局</t>
  </si>
  <si>
    <t>预算内“综治中心+信息化+网格化”工作“以奖代补”及综治信息手机服务费</t>
  </si>
  <si>
    <t>中共云浮市云安区委政法委员会</t>
  </si>
  <si>
    <t>预算内纪检监察干部培训经费（23.6.5）</t>
  </si>
  <si>
    <t>中国共产党云浮市云安区纪律检查委员会</t>
  </si>
  <si>
    <t>云安区政府前楼大堂升级改造工程</t>
  </si>
  <si>
    <t>云浮市云安区机关事务管理局</t>
  </si>
  <si>
    <t xml:space="preserve">预算内云浮市公共安全视频监控建设联网应用项目云安区公安分平台 </t>
  </si>
  <si>
    <t>云浮市公安局云安分局</t>
  </si>
  <si>
    <t>预算内云浮市公安局云安分局石城派出所大楼及配套设施建设工程</t>
  </si>
  <si>
    <t>区统筹农村教育经费-云安中学高一新生军训费用（23.1.16）</t>
  </si>
  <si>
    <t>云浮市云安区云安中学</t>
  </si>
  <si>
    <t>预算内乡镇宣传专项经费（23.3.10）</t>
  </si>
  <si>
    <t>云安区委宣传部云安区文化广电旅游体育局</t>
  </si>
  <si>
    <t>预算内粮食风险基金-23年第一至四季度</t>
  </si>
  <si>
    <t>云浮市云安区发展和改革局</t>
  </si>
  <si>
    <t>现场重评</t>
  </si>
  <si>
    <t>预算内《云安年鉴》印刷出版经费（23.4.7）—2022年云安年鉴出版印刷经费</t>
  </si>
  <si>
    <t>云浮市云安区人民政府地方志办公室</t>
  </si>
  <si>
    <t>预算内党校专项经费（23.5.22）</t>
  </si>
  <si>
    <t>中共云浮市云安区委党校</t>
  </si>
  <si>
    <t>良</t>
  </si>
  <si>
    <t>预算内文联专项工作经费（23.6.13）</t>
  </si>
  <si>
    <t>云浮市云安区文学艺术界联合会</t>
  </si>
  <si>
    <t>预算内用于体育事业的彩票公益金支出-云安区成年组、青少年竞技组运动队参加云浮市第六届运动会经费（23.9.28）</t>
  </si>
  <si>
    <t>云浮市云安区委宣传部云安区文化广电旅游体育局</t>
  </si>
  <si>
    <t>预算内档案馆配套库房（简易库房）建设-40%部分（23.12.27）</t>
  </si>
  <si>
    <t>云浮市云安区档案馆</t>
  </si>
  <si>
    <t>2023年农村危房改造资金项目</t>
  </si>
  <si>
    <t>云浮市云安区住房和城乡建设局</t>
  </si>
  <si>
    <t>云安区古树名木资源补充调查和挂牌项目技术服务结算资金（云安区林函【2022】62号）</t>
  </si>
  <si>
    <t>云浮市云安区林业局</t>
  </si>
  <si>
    <t>17年度富林镇界石村现有耕地提质改造项目（第二期）工程进度款</t>
  </si>
  <si>
    <t>云浮市云安区自然资源局</t>
  </si>
  <si>
    <t>云浮市云安区自然资源事务中心</t>
  </si>
  <si>
    <t>预算内环保整治专项经费-云浮市贝融建材公司非法贮存危险废物事件生态环境损害调查与评估采购资金</t>
  </si>
  <si>
    <t>云浮市生态环境局云安分局</t>
  </si>
  <si>
    <t>云浮市贝融建材有限责任公司疑似危险废物鉴定采购资金（云安环【2021】99号）</t>
  </si>
  <si>
    <t>2023年疫苗注射、动物及狂犬防疫</t>
  </si>
  <si>
    <t>云浮市云安区畜牧兽医渔业综合服务中心</t>
  </si>
  <si>
    <t>预算内2023年专项业务经费</t>
  </si>
  <si>
    <t>云浮市云安区供销合作联社</t>
  </si>
  <si>
    <t>2023年审计专项业务经费</t>
  </si>
  <si>
    <t>云浮市云安区审计局</t>
  </si>
  <si>
    <t>2023年困难职工帮扶资金</t>
  </si>
  <si>
    <t xml:space="preserve"> 云浮市云安区总工会</t>
  </si>
  <si>
    <t>2023年“关爱妇女儿童”工作经费</t>
  </si>
  <si>
    <t xml:space="preserve"> 云浮市云安区妇女联合会</t>
  </si>
  <si>
    <t>2023年城乡一体化住户调查</t>
  </si>
  <si>
    <t xml:space="preserve"> 云浮市云安区统计局</t>
  </si>
  <si>
    <t>2023年志愿服务乡村振兴行动项目</t>
  </si>
  <si>
    <t xml:space="preserve"> 中国共产主义青年团云浮市云安区委员会</t>
  </si>
  <si>
    <t>石城镇X809线高岭至红山段四升三改建工程(K1+580-K4+355)（云财农〔2022〕100号）</t>
  </si>
  <si>
    <t>云浮市云安区交通运输局</t>
  </si>
  <si>
    <t>云浮市云安区石城镇人民政府</t>
  </si>
  <si>
    <t>预算内交通运输类继续实施项目-国道G324线云安区镇安中桥维修工程施工进度款（云财综[2021]7号）</t>
  </si>
  <si>
    <t xml:space="preserve"> 云浮市云安区公路事务中心</t>
  </si>
  <si>
    <t>2023年业务经办工作经费</t>
  </si>
  <si>
    <t>云浮市社会保险基金管理局云安分局</t>
  </si>
  <si>
    <t>残疾人事业的彩票公益金支出</t>
  </si>
  <si>
    <t>云浮市云安区残疾人联合会</t>
  </si>
  <si>
    <t>2023年甲型流感疫苗接种经费</t>
  </si>
  <si>
    <t>云浮市云安区疾病预防控制中心</t>
  </si>
  <si>
    <t>2023年购买第三方机构开展社会组织年度工作报告监测评价服务、开展社会组织等级评估经费</t>
  </si>
  <si>
    <t>云浮市云安区民政局</t>
  </si>
  <si>
    <t>机关引才-人才招聘经费</t>
  </si>
  <si>
    <t>云浮市云安区人力资源和社会保障局</t>
  </si>
  <si>
    <t>2023年自主退役士兵一次性经济补助</t>
  </si>
  <si>
    <t>云浮市云安区退役军人事务局</t>
  </si>
  <si>
    <t>2023年疾病控制、卫生检验与技术服务费</t>
  </si>
  <si>
    <t>云浮市云安区卫生监督所</t>
  </si>
  <si>
    <t>严重精神障碍患者监护人补助区配套资金</t>
  </si>
  <si>
    <t>云浮市云安区卫生健康局</t>
  </si>
  <si>
    <t>2023年台港澳及华侨事务专项经费</t>
  </si>
  <si>
    <t xml:space="preserve"> 云浮市云安区归国华侨联合会</t>
  </si>
  <si>
    <t>2023年工商联专项经费</t>
  </si>
  <si>
    <t>云浮市云安区工商业联合会</t>
  </si>
  <si>
    <t>预算内宣传费-电视媒体宣传策划经费（23.10.24）</t>
  </si>
  <si>
    <t>云浮市云安区融媒体中心</t>
  </si>
  <si>
    <t>预算内人大会议经费-七届四次会议（23.2.10）</t>
  </si>
  <si>
    <t>云浮市云安区人民代表大会常务委员会办公室</t>
  </si>
  <si>
    <t>2023年医保信息化建设经费</t>
  </si>
  <si>
    <t>云浮市云安区医疗保障局</t>
  </si>
  <si>
    <t>农村低收入住房困难户住房改造区级配套资金</t>
  </si>
  <si>
    <t>云安区都杨镇政府（本级）</t>
  </si>
  <si>
    <t>新区绿化景观综合管养项目</t>
  </si>
  <si>
    <t>云浮新区综合服务中心（云浮新区政府投资建设项目代建服务中心）</t>
  </si>
  <si>
    <t>2021年云浮新区供水工程PPP项目可行性补贴及运营维护服务费</t>
  </si>
  <si>
    <t>云浮新区国有资产管理局</t>
  </si>
  <si>
    <t>一般公共预算合计</t>
  </si>
  <si>
    <t>云浮循环经济工业园(省级)基础设施配套项目（云财债〔2023〕2、16号）</t>
  </si>
  <si>
    <t>云浮市云安区第二人民医院建设项目</t>
  </si>
  <si>
    <t>云浮循环经济工业园(省级)基础设施配套项目（城区排水防涝设施建设）</t>
  </si>
  <si>
    <t>云安区都杨镇蟠咀村委湾边村人居环境提升项目</t>
  </si>
  <si>
    <t>云浮市云安区农业农村和水务局</t>
  </si>
  <si>
    <t>云浮市云安区乡村振兴局</t>
  </si>
  <si>
    <t>云安区六都镇大河村排涝站工程</t>
  </si>
  <si>
    <t>云安区省级现代农业肉牛产业园石城镇基础设施配套建设项目</t>
  </si>
  <si>
    <t>云安区花卉产业园白石镇基础设施配套建设项目</t>
  </si>
  <si>
    <t>云浮市云安区白石镇人民政府</t>
  </si>
  <si>
    <t>云安区白石镇 Y712 线马山脚至竹迳单改双改建工程</t>
  </si>
  <si>
    <t>云安区都杨云祥大道（一期）、广盛路路面改造工程</t>
  </si>
  <si>
    <t>云浮市云安区国有资产管理服务中心</t>
  </si>
  <si>
    <t>云安区高村镇大金山文化旅游项目</t>
  </si>
  <si>
    <t>云浮市云安区高村镇人民政府</t>
  </si>
  <si>
    <t>云浮市云安区寄宿制学校建设工程</t>
  </si>
  <si>
    <t>云浮市云安区教育局</t>
  </si>
  <si>
    <t>云浮市云安区长丰农业发展有限公司、云浮市云安区富林镇中学、云浮市云安区高村镇人民政府、云浮市云安区石城镇中心小学</t>
  </si>
  <si>
    <t>云安区学前教育建设项目</t>
  </si>
  <si>
    <t>云浮市云安区富林镇人民政府、云浮市云安区石城镇人民政府、云浮市云安区镇安镇人民政府、云浮市云安区富林镇中心小学、云浮市云安区都杨镇中心小学</t>
  </si>
  <si>
    <t>中</t>
  </si>
  <si>
    <t>县道X467线云安区六都镇南乡至岭头段四升三改建工程</t>
  </si>
  <si>
    <t>云浮市云安区六都镇人民政府</t>
  </si>
  <si>
    <t>云浮市云安区富林人居环境提升改造建设项目</t>
  </si>
  <si>
    <t>云浮市云安区富林镇人民政府</t>
  </si>
  <si>
    <t>云安区南部经济带产业园基础设施建设项目</t>
  </si>
  <si>
    <t>云浮市云安区镇安镇人民政府</t>
  </si>
  <si>
    <t>云安区生猪产业园镇安镇基础设施建设项目</t>
  </si>
  <si>
    <t>省道S537线细友石场至湾边村段改建工程</t>
  </si>
  <si>
    <t>农村生活污水设施建设工程</t>
  </si>
  <si>
    <t>民生实事农村污水处理工程</t>
  </si>
  <si>
    <t>云安区城区管网污水分流改造项目</t>
  </si>
  <si>
    <t>债券资金合计</t>
  </si>
  <si>
    <t>总计</t>
  </si>
</sst>
</file>

<file path=xl/styles.xml><?xml version="1.0" encoding="utf-8"?>
<styleSheet xmlns="http://schemas.openxmlformats.org/spreadsheetml/2006/main">
  <numFmts count="9">
    <numFmt numFmtId="176" formatCode="#,##0.0000_ "/>
    <numFmt numFmtId="177" formatCode="0.0000_ "/>
    <numFmt numFmtId="178" formatCode="0.00_);[Red]\(0.00\)"/>
    <numFmt numFmtId="179" formatCode="0.00_ "/>
    <numFmt numFmtId="180" formatCode="#,##0.0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6">
    <font>
      <sz val="11"/>
      <name val="宋体"/>
      <charset val="134"/>
    </font>
    <font>
      <sz val="11"/>
      <color theme="1"/>
      <name val="宋体"/>
      <charset val="134"/>
    </font>
    <font>
      <sz val="10"/>
      <name val="宋体"/>
      <charset val="134"/>
    </font>
    <font>
      <b/>
      <sz val="20"/>
      <name val="宋体"/>
      <charset val="134"/>
    </font>
    <font>
      <b/>
      <sz val="12"/>
      <name val="宋体"/>
      <charset val="134"/>
    </font>
    <font>
      <sz val="12"/>
      <name val="宋体"/>
      <charset val="134"/>
      <scheme val="minor"/>
    </font>
    <font>
      <sz val="12"/>
      <color theme="1"/>
      <name val="宋体"/>
      <charset val="134"/>
      <scheme val="minor"/>
    </font>
    <font>
      <sz val="12"/>
      <name val="宋体"/>
      <charset val="134"/>
    </font>
    <font>
      <sz val="12"/>
      <color theme="1"/>
      <name val="宋体"/>
      <charset val="134"/>
    </font>
    <font>
      <sz val="16"/>
      <color theme="1"/>
      <name val="宋体"/>
      <charset val="134"/>
    </font>
    <font>
      <b/>
      <sz val="12"/>
      <color rgb="FF000000"/>
      <name val="宋体"/>
      <charset val="134"/>
    </font>
    <font>
      <b/>
      <sz val="12"/>
      <color theme="1"/>
      <name val="宋体"/>
      <charset val="134"/>
    </font>
    <font>
      <sz val="10"/>
      <color theme="1"/>
      <name val="宋体"/>
      <charset val="134"/>
    </font>
    <font>
      <sz val="11"/>
      <color theme="0"/>
      <name val="宋体"/>
      <charset val="134"/>
      <scheme val="minor"/>
    </font>
    <font>
      <sz val="11"/>
      <color theme="1"/>
      <name val="宋体"/>
      <charset val="134"/>
      <scheme val="minor"/>
    </font>
    <font>
      <b/>
      <sz val="18"/>
      <color theme="3"/>
      <name val="宋体"/>
      <charset val="134"/>
      <scheme val="minor"/>
    </font>
    <font>
      <sz val="11"/>
      <color indexed="8"/>
      <name val="宋体"/>
      <charset val="134"/>
      <scheme val="minor"/>
    </font>
    <font>
      <u/>
      <sz val="11"/>
      <color rgb="FF800080"/>
      <name val="宋体"/>
      <charset val="134"/>
      <scheme val="minor"/>
    </font>
    <font>
      <sz val="11"/>
      <color rgb="FFFF0000"/>
      <name val="宋体"/>
      <charset val="134"/>
      <scheme val="minor"/>
    </font>
    <font>
      <sz val="11"/>
      <color rgb="FF9C6500"/>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sz val="11"/>
      <color rgb="FF9C0006"/>
      <name val="宋体"/>
      <charset val="134"/>
      <scheme val="minor"/>
    </font>
    <font>
      <sz val="11"/>
      <color rgb="FF000000"/>
      <name val="宋体"/>
      <charset val="134"/>
    </font>
    <font>
      <i/>
      <sz val="11"/>
      <color rgb="FF7F7F7F"/>
      <name val="宋体"/>
      <charset val="134"/>
      <scheme val="minor"/>
    </font>
    <font>
      <b/>
      <sz val="11"/>
      <color theme="1"/>
      <name val="宋体"/>
      <charset val="134"/>
      <scheme val="minor"/>
    </font>
    <font>
      <b/>
      <sz val="15"/>
      <color theme="3"/>
      <name val="宋体"/>
      <charset val="134"/>
      <scheme val="minor"/>
    </font>
    <font>
      <u/>
      <sz val="11"/>
      <color rgb="FF0000FF"/>
      <name val="宋体"/>
      <charset val="134"/>
      <scheme val="minor"/>
    </font>
    <font>
      <sz val="11"/>
      <color rgb="FF3F3F76"/>
      <name val="宋体"/>
      <charset val="134"/>
      <scheme val="minor"/>
    </font>
    <font>
      <b/>
      <sz val="11"/>
      <color rgb="FFFA7D00"/>
      <name val="宋体"/>
      <charset val="134"/>
      <scheme val="minor"/>
    </font>
    <font>
      <b/>
      <sz val="11"/>
      <color rgb="FFFFFFFF"/>
      <name val="宋体"/>
      <charset val="134"/>
      <scheme val="minor"/>
    </font>
    <font>
      <b/>
      <sz val="11"/>
      <color rgb="FF3F3F3F"/>
      <name val="宋体"/>
      <charset val="134"/>
      <scheme val="minor"/>
    </font>
    <font>
      <sz val="11"/>
      <color rgb="FFFA7D00"/>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51170384838"/>
        <bgColor indexed="64"/>
      </patternFill>
    </fill>
    <fill>
      <patternFill patternType="solid">
        <fgColor rgb="FFFFFFCC"/>
        <bgColor indexed="64"/>
      </patternFill>
    </fill>
    <fill>
      <patternFill patternType="solid">
        <fgColor rgb="FFFFEB9C"/>
        <bgColor indexed="64"/>
      </patternFill>
    </fill>
    <fill>
      <patternFill patternType="solid">
        <fgColor theme="9" tint="0.599993896298105"/>
        <bgColor indexed="64"/>
      </patternFill>
    </fill>
    <fill>
      <patternFill patternType="solid">
        <fgColor rgb="FFC6EFCE"/>
        <bgColor indexed="64"/>
      </patternFill>
    </fill>
    <fill>
      <patternFill patternType="solid">
        <fgColor theme="9"/>
        <bgColor indexed="64"/>
      </patternFill>
    </fill>
    <fill>
      <patternFill patternType="solid">
        <fgColor rgb="FFFFC7CE"/>
        <bgColor indexed="64"/>
      </patternFill>
    </fill>
    <fill>
      <patternFill patternType="solid">
        <fgColor theme="9" tint="0.799951170384838"/>
        <bgColor indexed="64"/>
      </patternFill>
    </fill>
    <fill>
      <patternFill patternType="solid">
        <fgColor theme="5" tint="0.799951170384838"/>
        <bgColor indexed="64"/>
      </patternFill>
    </fill>
    <fill>
      <patternFill patternType="solid">
        <fgColor theme="8" tint="0.399945066682943"/>
        <bgColor indexed="64"/>
      </patternFill>
    </fill>
    <fill>
      <patternFill patternType="solid">
        <fgColor theme="7" tint="0.799951170384838"/>
        <bgColor indexed="64"/>
      </patternFill>
    </fill>
    <fill>
      <patternFill patternType="solid">
        <fgColor theme="6" tint="0.799951170384838"/>
        <bgColor indexed="64"/>
      </patternFill>
    </fill>
    <fill>
      <patternFill patternType="solid">
        <fgColor theme="7" tint="0.599993896298105"/>
        <bgColor indexed="64"/>
      </patternFill>
    </fill>
    <fill>
      <patternFill patternType="solid">
        <fgColor rgb="FFFFCC99"/>
        <bgColor indexed="64"/>
      </patternFill>
    </fill>
    <fill>
      <patternFill patternType="solid">
        <fgColor theme="8"/>
        <bgColor indexed="64"/>
      </patternFill>
    </fill>
    <fill>
      <patternFill patternType="solid">
        <fgColor rgb="FFF2F2F2"/>
        <bgColor indexed="64"/>
      </patternFill>
    </fill>
    <fill>
      <patternFill patternType="solid">
        <fgColor theme="6" tint="0.399945066682943"/>
        <bgColor indexed="64"/>
      </patternFill>
    </fill>
    <fill>
      <patternFill patternType="solid">
        <fgColor theme="7"/>
        <bgColor indexed="64"/>
      </patternFill>
    </fill>
    <fill>
      <patternFill patternType="solid">
        <fgColor theme="8" tint="0.799951170384838"/>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45066682943"/>
        <bgColor indexed="64"/>
      </patternFill>
    </fill>
    <fill>
      <patternFill patternType="solid">
        <fgColor theme="4"/>
        <bgColor indexed="64"/>
      </patternFill>
    </fill>
    <fill>
      <patternFill patternType="solid">
        <fgColor theme="9" tint="0.399945066682943"/>
        <bgColor indexed="64"/>
      </patternFill>
    </fill>
    <fill>
      <patternFill patternType="solid">
        <fgColor theme="8" tint="0.599993896298105"/>
        <bgColor indexed="64"/>
      </patternFill>
    </fill>
    <fill>
      <patternFill patternType="solid">
        <fgColor theme="4" tint="0.399945066682943"/>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4" fillId="11"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6" fillId="0" borderId="7" applyNumberFormat="false" applyFill="false" applyAlignment="false" applyProtection="false">
      <alignment vertical="center"/>
    </xf>
    <xf numFmtId="9" fontId="24" fillId="0" borderId="0">
      <alignment vertical="top"/>
      <protection locked="false"/>
    </xf>
    <xf numFmtId="43" fontId="16" fillId="0" borderId="0" applyFont="false" applyFill="false" applyBorder="false" applyAlignment="false" applyProtection="false">
      <alignment vertical="center"/>
    </xf>
    <xf numFmtId="0" fontId="21" fillId="0" borderId="5" applyNumberFormat="false" applyFill="false" applyAlignment="false" applyProtection="false">
      <alignment vertical="center"/>
    </xf>
    <xf numFmtId="42" fontId="16"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4" fillId="16"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27" fillId="0" borderId="5"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4" fillId="19"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4" fillId="18" borderId="0" applyNumberFormat="false" applyBorder="false" applyAlignment="false" applyProtection="false">
      <alignment vertical="center"/>
    </xf>
    <xf numFmtId="0" fontId="30" fillId="23" borderId="8" applyNumberFormat="false" applyAlignment="false" applyProtection="false">
      <alignment vertical="center"/>
    </xf>
    <xf numFmtId="0" fontId="17" fillId="0" borderId="0" applyNumberFormat="false" applyFill="false" applyBorder="false" applyAlignment="false" applyProtection="false">
      <alignment vertical="center"/>
    </xf>
    <xf numFmtId="41" fontId="16" fillId="0" borderId="0" applyFont="false" applyFill="false" applyBorder="false" applyAlignment="false" applyProtection="false">
      <alignment vertical="center"/>
    </xf>
    <xf numFmtId="0" fontId="13" fillId="25"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29" fillId="21" borderId="8" applyNumberFormat="false" applyAlignment="false" applyProtection="false">
      <alignment vertical="center"/>
    </xf>
    <xf numFmtId="0" fontId="32" fillId="23" borderId="10" applyNumberFormat="false" applyAlignment="false" applyProtection="false">
      <alignment vertical="center"/>
    </xf>
    <xf numFmtId="0" fontId="31" fillId="27" borderId="9" applyNumberFormat="false" applyAlignment="false" applyProtection="false">
      <alignment vertical="center"/>
    </xf>
    <xf numFmtId="0" fontId="33" fillId="0" borderId="11" applyNumberFormat="false" applyFill="false" applyAlignment="false" applyProtection="false">
      <alignment vertical="center"/>
    </xf>
    <xf numFmtId="0" fontId="13" fillId="33"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6" fillId="9" borderId="4"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22"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3" fillId="30" borderId="0" applyNumberFormat="false" applyBorder="false" applyAlignment="false" applyProtection="false">
      <alignment vertical="center"/>
    </xf>
    <xf numFmtId="0" fontId="19" fillId="10"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23" fillId="14"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44">
    <xf numFmtId="0" fontId="0" fillId="0" borderId="0" xfId="0">
      <alignment vertical="center"/>
    </xf>
    <xf numFmtId="0" fontId="0" fillId="0" borderId="0" xfId="0" applyAlignment="true">
      <alignment horizontal="center" vertical="center"/>
    </xf>
    <xf numFmtId="0" fontId="1" fillId="0" borderId="0" xfId="0" applyFont="true">
      <alignment vertical="center"/>
    </xf>
    <xf numFmtId="0" fontId="0" fillId="0" borderId="0" xfId="0" applyAlignment="true">
      <alignment horizontal="left" vertical="center"/>
    </xf>
    <xf numFmtId="180" fontId="0" fillId="0" borderId="0" xfId="0" applyNumberFormat="true">
      <alignment vertical="center"/>
    </xf>
    <xf numFmtId="0" fontId="2" fillId="0" borderId="0" xfId="0" applyFont="true">
      <alignment vertical="center"/>
    </xf>
    <xf numFmtId="0" fontId="3" fillId="0" borderId="0" xfId="0" applyFont="true" applyAlignment="true">
      <alignment horizontal="left" vertical="center"/>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1" fillId="2" borderId="1" xfId="0" applyFont="true" applyFill="true" applyBorder="true" applyAlignment="true">
      <alignment horizontal="center" vertical="center" wrapText="true"/>
    </xf>
    <xf numFmtId="179" fontId="5" fillId="0" borderId="1" xfId="0" applyNumberFormat="true" applyFont="true" applyFill="true" applyBorder="true" applyAlignment="true">
      <alignment horizontal="left" vertical="center" wrapText="true"/>
    </xf>
    <xf numFmtId="179" fontId="6"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7" fillId="0" borderId="2" xfId="0"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7" fillId="0" borderId="1" xfId="0" applyNumberFormat="true" applyFont="true" applyFill="true" applyBorder="true" applyAlignment="true">
      <alignment horizontal="left" vertical="center" wrapText="true"/>
    </xf>
    <xf numFmtId="0" fontId="8" fillId="0" borderId="1" xfId="0" applyNumberFormat="true" applyFont="true" applyFill="true" applyBorder="true" applyAlignment="true">
      <alignment horizontal="left" vertical="center" wrapText="true"/>
    </xf>
    <xf numFmtId="0" fontId="0" fillId="0" borderId="1" xfId="0" applyNumberFormat="true"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5" fillId="0" borderId="1" xfId="0" applyNumberFormat="true" applyFont="true" applyFill="true" applyBorder="true" applyAlignment="true">
      <alignment horizontal="left" vertical="center" wrapText="true"/>
    </xf>
    <xf numFmtId="0" fontId="1" fillId="0" borderId="1" xfId="0" applyNumberFormat="true" applyFont="true" applyFill="true" applyBorder="true" applyAlignment="true">
      <alignment horizontal="left" vertical="center" wrapText="true"/>
    </xf>
    <xf numFmtId="0" fontId="9" fillId="2" borderId="1" xfId="0" applyFont="true" applyFill="true" applyBorder="true" applyAlignment="true">
      <alignment horizontal="left" vertical="center" wrapText="true"/>
    </xf>
    <xf numFmtId="0" fontId="8" fillId="2" borderId="1" xfId="0" applyFont="true" applyFill="true" applyBorder="true" applyAlignment="true">
      <alignment horizontal="left" vertical="center" wrapText="true"/>
    </xf>
    <xf numFmtId="0" fontId="10" fillId="0" borderId="3" xfId="0" applyFont="true" applyFill="true" applyBorder="true" applyAlignment="true">
      <alignment horizontal="center" vertical="center" wrapText="true"/>
    </xf>
    <xf numFmtId="180" fontId="1" fillId="0" borderId="1" xfId="0" applyNumberFormat="true" applyFont="true" applyFill="true" applyBorder="true" applyAlignment="true">
      <alignment horizontal="center" vertical="center"/>
    </xf>
    <xf numFmtId="10" fontId="1" fillId="0" borderId="1" xfId="11" applyNumberFormat="true" applyFont="true" applyFill="true" applyBorder="true" applyAlignment="true" applyProtection="true">
      <alignment horizontal="center" vertical="center" wrapText="true"/>
    </xf>
    <xf numFmtId="178" fontId="1" fillId="0" borderId="1" xfId="0" applyNumberFormat="true" applyFont="true" applyFill="true" applyBorder="true" applyAlignment="true">
      <alignment horizontal="center" vertical="center"/>
    </xf>
    <xf numFmtId="43" fontId="1" fillId="0" borderId="1" xfId="0" applyNumberFormat="true" applyFont="true" applyFill="true" applyBorder="true" applyAlignment="true">
      <alignment horizontal="center" vertical="center"/>
    </xf>
    <xf numFmtId="177" fontId="11" fillId="2"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2" fillId="0" borderId="0" xfId="0" applyFont="true" applyAlignment="true">
      <alignment horizontal="center" vertical="center"/>
    </xf>
    <xf numFmtId="0" fontId="0" fillId="0" borderId="1" xfId="0" applyFont="true" applyFill="true" applyBorder="true" applyAlignment="true">
      <alignment horizontal="left" vertical="center" wrapText="true"/>
    </xf>
    <xf numFmtId="0" fontId="1" fillId="2" borderId="1" xfId="0" applyFont="true" applyFill="true" applyBorder="true" applyAlignment="true">
      <alignment horizontal="left" vertical="center" wrapText="true"/>
    </xf>
    <xf numFmtId="0" fontId="1" fillId="2" borderId="1" xfId="0" applyNumberFormat="true" applyFont="true" applyFill="true" applyBorder="true" applyAlignment="true">
      <alignment horizontal="left" vertical="center" wrapText="true"/>
    </xf>
    <xf numFmtId="179" fontId="1" fillId="2" borderId="1" xfId="0" applyNumberFormat="true" applyFont="true" applyFill="true" applyBorder="true" applyAlignment="true">
      <alignment horizontal="center" vertical="center" wrapText="true"/>
    </xf>
    <xf numFmtId="179" fontId="0" fillId="0" borderId="1" xfId="0" applyNumberFormat="true" applyFont="true" applyFill="true" applyBorder="true" applyAlignment="true">
      <alignment horizontal="center" vertical="center"/>
    </xf>
    <xf numFmtId="178" fontId="0" fillId="0" borderId="1" xfId="0" applyNumberFormat="true" applyFont="true" applyFill="true" applyBorder="true" applyAlignment="true">
      <alignment horizontal="center" vertical="center"/>
    </xf>
    <xf numFmtId="176" fontId="11" fillId="2" borderId="1" xfId="0" applyNumberFormat="true" applyFont="true" applyFill="true" applyBorder="true" applyAlignment="true">
      <alignment horizontal="center" vertical="center" wrapText="true"/>
    </xf>
    <xf numFmtId="10" fontId="1" fillId="2" borderId="1" xfId="0" applyNumberFormat="true" applyFont="true" applyFill="true" applyBorder="true" applyAlignment="true">
      <alignment horizontal="center" vertical="center" wrapText="true"/>
    </xf>
    <xf numFmtId="180" fontId="1" fillId="2" borderId="1" xfId="0" applyNumberFormat="true" applyFont="true" applyFill="true" applyBorder="true" applyAlignment="true">
      <alignment vertical="center" wrapText="true"/>
    </xf>
    <xf numFmtId="177" fontId="0" fillId="0" borderId="1" xfId="0" applyNumberFormat="true" applyFont="true" applyFill="true" applyBorder="true" applyAlignment="true">
      <alignment horizontal="center" vertical="center"/>
    </xf>
    <xf numFmtId="0" fontId="12" fillId="0" borderId="0" xfId="0" applyFo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9"/>
  <sheetViews>
    <sheetView tabSelected="1" workbookViewId="0">
      <pane ySplit="4" topLeftCell="A79" activePane="bottomLeft" state="frozen"/>
      <selection/>
      <selection pane="bottomLeft" activeCell="P86" sqref="P86"/>
    </sheetView>
  </sheetViews>
  <sheetFormatPr defaultColWidth="9" defaultRowHeight="13.5"/>
  <cols>
    <col min="1" max="1" width="5" customWidth="true"/>
    <col min="2" max="2" width="35.125" style="3" customWidth="true"/>
    <col min="3" max="3" width="16.75" style="3" customWidth="true"/>
    <col min="4" max="4" width="16.625" style="3" customWidth="true"/>
    <col min="5" max="5" width="20.25" style="4" customWidth="true"/>
    <col min="6" max="6" width="11.375" style="1" customWidth="true"/>
    <col min="7" max="7" width="10.125" style="1" customWidth="true"/>
    <col min="8" max="8" width="10" style="1" customWidth="true"/>
    <col min="9" max="9" width="11" style="1" customWidth="true"/>
    <col min="10" max="10" width="9.75" style="1" customWidth="true"/>
    <col min="11" max="11" width="10.25" style="1" customWidth="true"/>
    <col min="12" max="12" width="6.25" style="1" customWidth="true"/>
    <col min="13" max="13" width="5.875" style="1" customWidth="true"/>
    <col min="14" max="17" width="9" style="5"/>
  </cols>
  <sheetData>
    <row r="1" ht="31" customHeight="true"/>
    <row r="2" ht="41" customHeight="true" spans="3:3">
      <c r="C2" s="6" t="s">
        <v>0</v>
      </c>
    </row>
    <row r="3" ht="25.5" spans="1:10">
      <c r="A3" t="s">
        <v>1</v>
      </c>
      <c r="C3" s="6"/>
      <c r="J3" s="1" t="s">
        <v>2</v>
      </c>
    </row>
    <row r="4" s="1" customFormat="true" ht="47.25" spans="1:17">
      <c r="A4" s="7" t="s">
        <v>3</v>
      </c>
      <c r="B4" s="8" t="s">
        <v>4</v>
      </c>
      <c r="C4" s="8" t="s">
        <v>5</v>
      </c>
      <c r="D4" s="8" t="s">
        <v>6</v>
      </c>
      <c r="E4" s="25" t="s">
        <v>7</v>
      </c>
      <c r="F4" s="7" t="s">
        <v>8</v>
      </c>
      <c r="G4" s="7" t="s">
        <v>9</v>
      </c>
      <c r="H4" s="7" t="s">
        <v>10</v>
      </c>
      <c r="I4" s="7" t="s">
        <v>11</v>
      </c>
      <c r="J4" s="7" t="s">
        <v>12</v>
      </c>
      <c r="K4" s="7" t="s">
        <v>13</v>
      </c>
      <c r="L4" s="7" t="s">
        <v>14</v>
      </c>
      <c r="M4" s="7" t="s">
        <v>15</v>
      </c>
      <c r="N4" s="32"/>
      <c r="O4" s="32"/>
      <c r="P4" s="32"/>
      <c r="Q4" s="32"/>
    </row>
    <row r="5" ht="35" customHeight="true" spans="1:13">
      <c r="A5" s="9">
        <v>1</v>
      </c>
      <c r="B5" s="10" t="s">
        <v>16</v>
      </c>
      <c r="C5" s="11" t="s">
        <v>17</v>
      </c>
      <c r="D5" s="11" t="s">
        <v>17</v>
      </c>
      <c r="E5" s="26">
        <v>630</v>
      </c>
      <c r="F5" s="26">
        <v>132.04</v>
      </c>
      <c r="G5" s="27">
        <f>F5/E5</f>
        <v>0.209587301587302</v>
      </c>
      <c r="H5" s="28">
        <v>0</v>
      </c>
      <c r="I5" s="26">
        <v>132.04</v>
      </c>
      <c r="J5" s="27">
        <f>I5/(F5+H5)</f>
        <v>1</v>
      </c>
      <c r="K5" s="31" t="s">
        <v>18</v>
      </c>
      <c r="L5" s="31" t="s">
        <v>19</v>
      </c>
      <c r="M5" s="9"/>
    </row>
    <row r="6" ht="35" customHeight="true" spans="1:13">
      <c r="A6" s="9">
        <v>2</v>
      </c>
      <c r="B6" s="12" t="s">
        <v>20</v>
      </c>
      <c r="C6" s="13" t="s">
        <v>21</v>
      </c>
      <c r="D6" s="13" t="s">
        <v>21</v>
      </c>
      <c r="E6" s="26">
        <v>300</v>
      </c>
      <c r="F6" s="26">
        <v>122</v>
      </c>
      <c r="G6" s="27">
        <f t="shared" ref="G6:G28" si="0">F6/E6</f>
        <v>0.406666666666667</v>
      </c>
      <c r="H6" s="28">
        <v>0</v>
      </c>
      <c r="I6" s="26">
        <v>122</v>
      </c>
      <c r="J6" s="27">
        <f t="shared" ref="J6:J16" si="1">I6/(F6+H6)</f>
        <v>1</v>
      </c>
      <c r="K6" s="31" t="s">
        <v>18</v>
      </c>
      <c r="L6" s="31" t="s">
        <v>19</v>
      </c>
      <c r="M6" s="9"/>
    </row>
    <row r="7" ht="35" customHeight="true" spans="1:13">
      <c r="A7" s="9">
        <v>3</v>
      </c>
      <c r="B7" s="12" t="s">
        <v>22</v>
      </c>
      <c r="C7" s="13" t="s">
        <v>23</v>
      </c>
      <c r="D7" s="13" t="s">
        <v>23</v>
      </c>
      <c r="E7" s="26">
        <v>130</v>
      </c>
      <c r="F7" s="26">
        <v>96.15</v>
      </c>
      <c r="G7" s="27">
        <f t="shared" si="0"/>
        <v>0.739615384615385</v>
      </c>
      <c r="H7" s="28">
        <v>0</v>
      </c>
      <c r="I7" s="26">
        <v>96.15</v>
      </c>
      <c r="J7" s="27">
        <f t="shared" si="1"/>
        <v>1</v>
      </c>
      <c r="K7" s="31" t="s">
        <v>18</v>
      </c>
      <c r="L7" s="31" t="s">
        <v>19</v>
      </c>
      <c r="M7" s="9"/>
    </row>
    <row r="8" ht="35" customHeight="true" spans="1:13">
      <c r="A8" s="9">
        <v>4</v>
      </c>
      <c r="B8" s="12" t="s">
        <v>24</v>
      </c>
      <c r="C8" s="13" t="s">
        <v>25</v>
      </c>
      <c r="D8" s="13" t="s">
        <v>25</v>
      </c>
      <c r="E8" s="26">
        <v>132</v>
      </c>
      <c r="F8" s="26">
        <v>132</v>
      </c>
      <c r="G8" s="27">
        <f t="shared" si="0"/>
        <v>1</v>
      </c>
      <c r="H8" s="28">
        <v>0</v>
      </c>
      <c r="I8" s="26">
        <v>132</v>
      </c>
      <c r="J8" s="27">
        <f t="shared" si="1"/>
        <v>1</v>
      </c>
      <c r="K8" s="31" t="s">
        <v>18</v>
      </c>
      <c r="L8" s="31" t="s">
        <v>19</v>
      </c>
      <c r="M8" s="9"/>
    </row>
    <row r="9" ht="35" customHeight="true" spans="1:13">
      <c r="A9" s="9">
        <v>5</v>
      </c>
      <c r="B9" s="12" t="s">
        <v>26</v>
      </c>
      <c r="C9" s="13" t="s">
        <v>27</v>
      </c>
      <c r="D9" s="13" t="s">
        <v>27</v>
      </c>
      <c r="E9" s="26">
        <v>100</v>
      </c>
      <c r="F9" s="26">
        <v>50</v>
      </c>
      <c r="G9" s="27">
        <f t="shared" si="0"/>
        <v>0.5</v>
      </c>
      <c r="H9" s="28">
        <v>0</v>
      </c>
      <c r="I9" s="26">
        <v>50</v>
      </c>
      <c r="J9" s="27">
        <f t="shared" si="1"/>
        <v>1</v>
      </c>
      <c r="K9" s="31" t="s">
        <v>18</v>
      </c>
      <c r="L9" s="31" t="s">
        <v>19</v>
      </c>
      <c r="M9" s="9"/>
    </row>
    <row r="10" ht="49" customHeight="true" spans="1:13">
      <c r="A10" s="9">
        <v>6</v>
      </c>
      <c r="B10" s="14" t="s">
        <v>28</v>
      </c>
      <c r="C10" s="15" t="s">
        <v>29</v>
      </c>
      <c r="D10" s="15" t="s">
        <v>29</v>
      </c>
      <c r="E10" s="26">
        <v>402.51</v>
      </c>
      <c r="F10" s="26">
        <v>151.56366</v>
      </c>
      <c r="G10" s="27">
        <f t="shared" si="0"/>
        <v>0.376546321830514</v>
      </c>
      <c r="H10" s="28">
        <v>0</v>
      </c>
      <c r="I10" s="26">
        <v>151.56366</v>
      </c>
      <c r="J10" s="27">
        <f t="shared" si="1"/>
        <v>1</v>
      </c>
      <c r="K10" s="31" t="s">
        <v>18</v>
      </c>
      <c r="L10" s="31" t="s">
        <v>19</v>
      </c>
      <c r="M10" s="9"/>
    </row>
    <row r="11" ht="35" customHeight="true" spans="1:13">
      <c r="A11" s="9">
        <v>7</v>
      </c>
      <c r="B11" s="16" t="s">
        <v>30</v>
      </c>
      <c r="C11" s="17" t="s">
        <v>31</v>
      </c>
      <c r="D11" s="17" t="s">
        <v>31</v>
      </c>
      <c r="E11" s="26">
        <v>60</v>
      </c>
      <c r="F11" s="26">
        <v>60</v>
      </c>
      <c r="G11" s="27">
        <f t="shared" si="0"/>
        <v>1</v>
      </c>
      <c r="H11" s="28">
        <v>18.14</v>
      </c>
      <c r="I11" s="26">
        <v>71.79</v>
      </c>
      <c r="J11" s="27">
        <f t="shared" si="1"/>
        <v>0.918735602764269</v>
      </c>
      <c r="K11" s="31" t="s">
        <v>18</v>
      </c>
      <c r="L11" s="31" t="s">
        <v>19</v>
      </c>
      <c r="M11" s="9"/>
    </row>
    <row r="12" ht="35" customHeight="true" spans="1:13">
      <c r="A12" s="9">
        <v>8</v>
      </c>
      <c r="B12" s="16" t="s">
        <v>32</v>
      </c>
      <c r="C12" s="17" t="s">
        <v>33</v>
      </c>
      <c r="D12" s="17" t="s">
        <v>33</v>
      </c>
      <c r="E12" s="26">
        <v>100</v>
      </c>
      <c r="F12" s="26">
        <v>35</v>
      </c>
      <c r="G12" s="27">
        <f t="shared" si="0"/>
        <v>0.35</v>
      </c>
      <c r="H12" s="28">
        <v>45.41</v>
      </c>
      <c r="I12" s="26">
        <v>80.41</v>
      </c>
      <c r="J12" s="27">
        <f t="shared" si="1"/>
        <v>1</v>
      </c>
      <c r="K12" s="31" t="s">
        <v>18</v>
      </c>
      <c r="L12" s="31" t="s">
        <v>19</v>
      </c>
      <c r="M12" s="9"/>
    </row>
    <row r="13" ht="35" customHeight="true" spans="1:13">
      <c r="A13" s="9">
        <v>9</v>
      </c>
      <c r="B13" s="16" t="s">
        <v>34</v>
      </c>
      <c r="C13" s="17" t="s">
        <v>35</v>
      </c>
      <c r="D13" s="17" t="s">
        <v>35</v>
      </c>
      <c r="E13" s="26">
        <v>103</v>
      </c>
      <c r="F13" s="26">
        <v>52.9</v>
      </c>
      <c r="G13" s="27">
        <f t="shared" si="0"/>
        <v>0.513592233009709</v>
      </c>
      <c r="H13" s="28">
        <v>0</v>
      </c>
      <c r="I13" s="26">
        <v>52.9</v>
      </c>
      <c r="J13" s="27">
        <f t="shared" si="1"/>
        <v>1</v>
      </c>
      <c r="K13" s="31" t="s">
        <v>18</v>
      </c>
      <c r="L13" s="31" t="s">
        <v>19</v>
      </c>
      <c r="M13" s="9"/>
    </row>
    <row r="14" ht="35" customHeight="true" spans="1:13">
      <c r="A14" s="9">
        <v>10</v>
      </c>
      <c r="B14" s="16" t="s">
        <v>36</v>
      </c>
      <c r="C14" s="17" t="s">
        <v>37</v>
      </c>
      <c r="D14" s="17" t="s">
        <v>37</v>
      </c>
      <c r="E14" s="26">
        <v>51</v>
      </c>
      <c r="F14" s="26">
        <v>51</v>
      </c>
      <c r="G14" s="27">
        <f t="shared" si="0"/>
        <v>1</v>
      </c>
      <c r="H14" s="28">
        <v>0</v>
      </c>
      <c r="I14" s="26">
        <v>51</v>
      </c>
      <c r="J14" s="27">
        <f t="shared" si="1"/>
        <v>1</v>
      </c>
      <c r="K14" s="31" t="s">
        <v>18</v>
      </c>
      <c r="L14" s="31" t="s">
        <v>19</v>
      </c>
      <c r="M14" s="9"/>
    </row>
    <row r="15" ht="35" customHeight="true" spans="1:13">
      <c r="A15" s="9">
        <v>11</v>
      </c>
      <c r="B15" s="16" t="s">
        <v>38</v>
      </c>
      <c r="C15" s="17" t="s">
        <v>39</v>
      </c>
      <c r="D15" s="17" t="s">
        <v>39</v>
      </c>
      <c r="E15" s="26">
        <v>4.8</v>
      </c>
      <c r="F15" s="26">
        <v>4.8</v>
      </c>
      <c r="G15" s="27">
        <f t="shared" si="0"/>
        <v>1</v>
      </c>
      <c r="H15" s="28">
        <v>0</v>
      </c>
      <c r="I15" s="26">
        <v>3.983835</v>
      </c>
      <c r="J15" s="27">
        <f t="shared" si="1"/>
        <v>0.829965625</v>
      </c>
      <c r="K15" s="31" t="s">
        <v>18</v>
      </c>
      <c r="L15" s="31" t="s">
        <v>19</v>
      </c>
      <c r="M15" s="9"/>
    </row>
    <row r="16" ht="48" customHeight="true" spans="1:13">
      <c r="A16" s="9">
        <v>12</v>
      </c>
      <c r="B16" s="16" t="s">
        <v>40</v>
      </c>
      <c r="C16" s="17" t="s">
        <v>41</v>
      </c>
      <c r="D16" s="17" t="s">
        <v>41</v>
      </c>
      <c r="E16" s="26">
        <v>6</v>
      </c>
      <c r="F16" s="26">
        <v>6</v>
      </c>
      <c r="G16" s="27">
        <f t="shared" si="0"/>
        <v>1</v>
      </c>
      <c r="H16" s="28">
        <v>0</v>
      </c>
      <c r="I16" s="26">
        <v>6</v>
      </c>
      <c r="J16" s="27">
        <f t="shared" si="1"/>
        <v>1</v>
      </c>
      <c r="K16" s="31" t="s">
        <v>18</v>
      </c>
      <c r="L16" s="31" t="s">
        <v>19</v>
      </c>
      <c r="M16" s="9"/>
    </row>
    <row r="17" ht="35" customHeight="true" spans="1:13">
      <c r="A17" s="9">
        <v>13</v>
      </c>
      <c r="B17" s="18" t="s">
        <v>42</v>
      </c>
      <c r="C17" s="19" t="s">
        <v>43</v>
      </c>
      <c r="D17" s="19" t="s">
        <v>43</v>
      </c>
      <c r="E17" s="26">
        <v>300</v>
      </c>
      <c r="F17" s="26">
        <v>2.098</v>
      </c>
      <c r="G17" s="27">
        <f t="shared" si="0"/>
        <v>0.00699333333333333</v>
      </c>
      <c r="H17" s="28">
        <v>0</v>
      </c>
      <c r="I17" s="26">
        <v>2.098</v>
      </c>
      <c r="J17" s="27">
        <f t="shared" ref="J17:J27" si="2">I17/(F17+H17)</f>
        <v>1</v>
      </c>
      <c r="K17" s="31" t="s">
        <v>18</v>
      </c>
      <c r="L17" s="31" t="s">
        <v>19</v>
      </c>
      <c r="M17" s="9"/>
    </row>
    <row r="18" ht="41" customHeight="true" spans="1:13">
      <c r="A18" s="9">
        <v>14</v>
      </c>
      <c r="B18" s="16" t="s">
        <v>44</v>
      </c>
      <c r="C18" s="17" t="s">
        <v>45</v>
      </c>
      <c r="D18" s="17" t="s">
        <v>45</v>
      </c>
      <c r="E18" s="26">
        <v>12</v>
      </c>
      <c r="F18" s="26">
        <v>12</v>
      </c>
      <c r="G18" s="27">
        <f t="shared" si="0"/>
        <v>1</v>
      </c>
      <c r="H18" s="28">
        <v>0</v>
      </c>
      <c r="I18" s="26">
        <v>12</v>
      </c>
      <c r="J18" s="27">
        <f t="shared" si="2"/>
        <v>1</v>
      </c>
      <c r="K18" s="31" t="s">
        <v>18</v>
      </c>
      <c r="L18" s="31" t="s">
        <v>19</v>
      </c>
      <c r="M18" s="9"/>
    </row>
    <row r="19" ht="35" customHeight="true" spans="1:13">
      <c r="A19" s="9">
        <v>15</v>
      </c>
      <c r="B19" s="16" t="s">
        <v>46</v>
      </c>
      <c r="C19" s="17" t="s">
        <v>47</v>
      </c>
      <c r="D19" s="17" t="s">
        <v>47</v>
      </c>
      <c r="E19" s="26">
        <v>443</v>
      </c>
      <c r="F19" s="26">
        <v>118</v>
      </c>
      <c r="G19" s="27">
        <f t="shared" si="0"/>
        <v>0.266365688487585</v>
      </c>
      <c r="H19" s="28">
        <v>0</v>
      </c>
      <c r="I19" s="26">
        <v>118</v>
      </c>
      <c r="J19" s="27">
        <f t="shared" si="2"/>
        <v>1</v>
      </c>
      <c r="K19" s="31" t="s">
        <v>18</v>
      </c>
      <c r="L19" s="31" t="s">
        <v>19</v>
      </c>
      <c r="M19" s="9"/>
    </row>
    <row r="20" ht="66" customHeight="true" spans="1:13">
      <c r="A20" s="9">
        <v>16</v>
      </c>
      <c r="B20" s="16" t="s">
        <v>48</v>
      </c>
      <c r="C20" s="17" t="s">
        <v>49</v>
      </c>
      <c r="D20" s="17" t="s">
        <v>49</v>
      </c>
      <c r="E20" s="26">
        <v>36.7</v>
      </c>
      <c r="F20" s="26">
        <v>31.96</v>
      </c>
      <c r="G20" s="27">
        <f t="shared" si="0"/>
        <v>0.870844686648501</v>
      </c>
      <c r="H20" s="28">
        <v>0</v>
      </c>
      <c r="I20" s="26">
        <v>31.96</v>
      </c>
      <c r="J20" s="27">
        <f t="shared" si="2"/>
        <v>1</v>
      </c>
      <c r="K20" s="31" t="s">
        <v>18</v>
      </c>
      <c r="L20" s="31" t="s">
        <v>19</v>
      </c>
      <c r="M20" s="9"/>
    </row>
    <row r="21" ht="44" customHeight="true" spans="1:13">
      <c r="A21" s="9">
        <v>17</v>
      </c>
      <c r="B21" s="16" t="s">
        <v>50</v>
      </c>
      <c r="C21" s="17" t="s">
        <v>51</v>
      </c>
      <c r="D21" s="17" t="s">
        <v>51</v>
      </c>
      <c r="E21" s="26">
        <v>297.4</v>
      </c>
      <c r="F21" s="26">
        <v>239.48</v>
      </c>
      <c r="G21" s="27">
        <f t="shared" si="0"/>
        <v>0.805245460659045</v>
      </c>
      <c r="H21" s="28">
        <v>0</v>
      </c>
      <c r="I21" s="26">
        <v>239.48</v>
      </c>
      <c r="J21" s="27">
        <f t="shared" si="2"/>
        <v>1</v>
      </c>
      <c r="K21" s="31" t="s">
        <v>18</v>
      </c>
      <c r="L21" s="31" t="s">
        <v>19</v>
      </c>
      <c r="M21" s="9"/>
    </row>
    <row r="22" ht="54" customHeight="true" spans="1:13">
      <c r="A22" s="9">
        <v>18</v>
      </c>
      <c r="B22" s="16" t="s">
        <v>52</v>
      </c>
      <c r="C22" s="17" t="s">
        <v>53</v>
      </c>
      <c r="D22" s="17" t="s">
        <v>53</v>
      </c>
      <c r="E22" s="26">
        <v>10</v>
      </c>
      <c r="F22" s="26">
        <v>10</v>
      </c>
      <c r="G22" s="27">
        <f t="shared" si="0"/>
        <v>1</v>
      </c>
      <c r="H22" s="28">
        <v>0</v>
      </c>
      <c r="I22" s="26">
        <v>4.02</v>
      </c>
      <c r="J22" s="27">
        <f t="shared" si="2"/>
        <v>0.402</v>
      </c>
      <c r="K22" s="31" t="s">
        <v>18</v>
      </c>
      <c r="L22" s="31" t="s">
        <v>19</v>
      </c>
      <c r="M22" s="9"/>
    </row>
    <row r="23" ht="35" customHeight="true" spans="1:13">
      <c r="A23" s="9">
        <v>19</v>
      </c>
      <c r="B23" s="20" t="s">
        <v>54</v>
      </c>
      <c r="C23" s="15" t="s">
        <v>55</v>
      </c>
      <c r="D23" s="15" t="s">
        <v>55</v>
      </c>
      <c r="E23" s="26">
        <v>38.96</v>
      </c>
      <c r="F23" s="26">
        <v>38.96</v>
      </c>
      <c r="G23" s="27">
        <f t="shared" si="0"/>
        <v>1</v>
      </c>
      <c r="H23" s="28">
        <v>0</v>
      </c>
      <c r="I23" s="26">
        <v>38.96</v>
      </c>
      <c r="J23" s="27">
        <f t="shared" si="2"/>
        <v>1</v>
      </c>
      <c r="K23" s="31" t="s">
        <v>18</v>
      </c>
      <c r="L23" s="31" t="s">
        <v>19</v>
      </c>
      <c r="M23" s="9"/>
    </row>
    <row r="24" ht="35" customHeight="true" spans="1:13">
      <c r="A24" s="9">
        <v>20</v>
      </c>
      <c r="B24" s="16" t="s">
        <v>56</v>
      </c>
      <c r="C24" s="17" t="s">
        <v>57</v>
      </c>
      <c r="D24" s="17" t="s">
        <v>57</v>
      </c>
      <c r="E24" s="26">
        <v>1036.8</v>
      </c>
      <c r="F24" s="26">
        <v>1036.8</v>
      </c>
      <c r="G24" s="27">
        <f t="shared" si="0"/>
        <v>1</v>
      </c>
      <c r="H24" s="28">
        <v>0</v>
      </c>
      <c r="I24" s="26">
        <v>1036.8</v>
      </c>
      <c r="J24" s="27">
        <f t="shared" si="2"/>
        <v>1</v>
      </c>
      <c r="K24" s="31" t="s">
        <v>18</v>
      </c>
      <c r="L24" s="31" t="s">
        <v>19</v>
      </c>
      <c r="M24" s="9"/>
    </row>
    <row r="25" ht="35" customHeight="true" spans="1:13">
      <c r="A25" s="9">
        <v>21</v>
      </c>
      <c r="B25" s="16" t="s">
        <v>58</v>
      </c>
      <c r="C25" s="17" t="s">
        <v>57</v>
      </c>
      <c r="D25" s="17" t="s">
        <v>57</v>
      </c>
      <c r="E25" s="26">
        <v>564</v>
      </c>
      <c r="F25" s="26">
        <v>123.73</v>
      </c>
      <c r="G25" s="27">
        <f t="shared" si="0"/>
        <v>0.219379432624113</v>
      </c>
      <c r="H25" s="28">
        <v>0</v>
      </c>
      <c r="I25" s="26">
        <v>123.73</v>
      </c>
      <c r="J25" s="27">
        <f t="shared" si="2"/>
        <v>1</v>
      </c>
      <c r="K25" s="31" t="s">
        <v>18</v>
      </c>
      <c r="L25" s="31" t="s">
        <v>19</v>
      </c>
      <c r="M25" s="9"/>
    </row>
    <row r="26" ht="35" customHeight="true" spans="1:13">
      <c r="A26" s="9">
        <v>22</v>
      </c>
      <c r="B26" s="20" t="s">
        <v>59</v>
      </c>
      <c r="C26" s="15" t="s">
        <v>60</v>
      </c>
      <c r="D26" s="15" t="s">
        <v>60</v>
      </c>
      <c r="E26" s="26">
        <v>12</v>
      </c>
      <c r="F26" s="26">
        <v>12</v>
      </c>
      <c r="G26" s="27">
        <f t="shared" si="0"/>
        <v>1</v>
      </c>
      <c r="H26" s="28">
        <v>0</v>
      </c>
      <c r="I26" s="26">
        <v>12</v>
      </c>
      <c r="J26" s="27">
        <f t="shared" si="2"/>
        <v>1</v>
      </c>
      <c r="K26" s="31" t="s">
        <v>18</v>
      </c>
      <c r="L26" s="31" t="s">
        <v>19</v>
      </c>
      <c r="M26" s="9"/>
    </row>
    <row r="27" ht="53" customHeight="true" spans="1:13">
      <c r="A27" s="9">
        <v>23</v>
      </c>
      <c r="B27" s="20" t="s">
        <v>61</v>
      </c>
      <c r="C27" s="15" t="s">
        <v>62</v>
      </c>
      <c r="D27" s="15" t="s">
        <v>62</v>
      </c>
      <c r="E27" s="26">
        <v>13.8</v>
      </c>
      <c r="F27" s="26">
        <v>12</v>
      </c>
      <c r="G27" s="27">
        <f t="shared" si="0"/>
        <v>0.869565217391304</v>
      </c>
      <c r="H27" s="28">
        <v>0</v>
      </c>
      <c r="I27" s="26">
        <v>11.7</v>
      </c>
      <c r="J27" s="27">
        <f t="shared" si="2"/>
        <v>0.975</v>
      </c>
      <c r="K27" s="31" t="s">
        <v>18</v>
      </c>
      <c r="L27" s="31" t="s">
        <v>19</v>
      </c>
      <c r="M27" s="9"/>
    </row>
    <row r="28" ht="35" customHeight="true" spans="1:13">
      <c r="A28" s="9">
        <v>24</v>
      </c>
      <c r="B28" s="21" t="s">
        <v>63</v>
      </c>
      <c r="C28" s="15" t="s">
        <v>64</v>
      </c>
      <c r="D28" s="15" t="s">
        <v>64</v>
      </c>
      <c r="E28" s="26">
        <v>433</v>
      </c>
      <c r="F28" s="26">
        <v>388.55</v>
      </c>
      <c r="G28" s="27">
        <f t="shared" ref="G28:G63" si="3">F28/E28</f>
        <v>0.897344110854503</v>
      </c>
      <c r="H28" s="28">
        <v>24.45</v>
      </c>
      <c r="I28" s="26">
        <v>413</v>
      </c>
      <c r="J28" s="27">
        <f t="shared" ref="J28:J50" si="4">I28/(F28+H28)</f>
        <v>1</v>
      </c>
      <c r="K28" s="31" t="s">
        <v>65</v>
      </c>
      <c r="L28" s="31" t="s">
        <v>19</v>
      </c>
      <c r="M28" s="9"/>
    </row>
    <row r="29" ht="53" customHeight="true" spans="1:13">
      <c r="A29" s="9">
        <v>25</v>
      </c>
      <c r="B29" s="19" t="s">
        <v>66</v>
      </c>
      <c r="C29" s="19" t="s">
        <v>67</v>
      </c>
      <c r="D29" s="19" t="s">
        <v>67</v>
      </c>
      <c r="E29" s="26">
        <v>13</v>
      </c>
      <c r="F29" s="26">
        <v>12</v>
      </c>
      <c r="G29" s="27">
        <f t="shared" si="3"/>
        <v>0.923076923076923</v>
      </c>
      <c r="H29" s="29">
        <v>0</v>
      </c>
      <c r="I29" s="26">
        <v>12</v>
      </c>
      <c r="J29" s="27">
        <f t="shared" si="4"/>
        <v>1</v>
      </c>
      <c r="K29" s="31" t="s">
        <v>18</v>
      </c>
      <c r="L29" s="31" t="s">
        <v>19</v>
      </c>
      <c r="M29" s="9"/>
    </row>
    <row r="30" ht="35" customHeight="true" spans="1:13">
      <c r="A30" s="9">
        <v>26</v>
      </c>
      <c r="B30" s="19" t="s">
        <v>68</v>
      </c>
      <c r="C30" s="19" t="s">
        <v>69</v>
      </c>
      <c r="D30" s="19" t="s">
        <v>69</v>
      </c>
      <c r="E30" s="26">
        <v>12</v>
      </c>
      <c r="F30" s="26">
        <v>12</v>
      </c>
      <c r="G30" s="27">
        <f t="shared" si="3"/>
        <v>1</v>
      </c>
      <c r="H30" s="29">
        <v>0</v>
      </c>
      <c r="I30" s="26">
        <v>12</v>
      </c>
      <c r="J30" s="27">
        <f t="shared" si="4"/>
        <v>1</v>
      </c>
      <c r="K30" s="31" t="s">
        <v>18</v>
      </c>
      <c r="L30" s="31" t="s">
        <v>70</v>
      </c>
      <c r="M30" s="9"/>
    </row>
    <row r="31" ht="51" customHeight="true" spans="1:13">
      <c r="A31" s="9">
        <v>27</v>
      </c>
      <c r="B31" s="22" t="s">
        <v>71</v>
      </c>
      <c r="C31" s="19" t="s">
        <v>72</v>
      </c>
      <c r="D31" s="19" t="s">
        <v>72</v>
      </c>
      <c r="E31" s="26">
        <v>7</v>
      </c>
      <c r="F31" s="26">
        <v>7</v>
      </c>
      <c r="G31" s="27">
        <f t="shared" si="3"/>
        <v>1</v>
      </c>
      <c r="H31" s="29">
        <v>0</v>
      </c>
      <c r="I31" s="26">
        <v>7</v>
      </c>
      <c r="J31" s="27">
        <f t="shared" si="4"/>
        <v>1</v>
      </c>
      <c r="K31" s="31" t="s">
        <v>18</v>
      </c>
      <c r="L31" s="31" t="s">
        <v>70</v>
      </c>
      <c r="M31" s="9"/>
    </row>
    <row r="32" ht="55" customHeight="true" spans="1:13">
      <c r="A32" s="9">
        <v>28</v>
      </c>
      <c r="B32" s="19" t="s">
        <v>73</v>
      </c>
      <c r="C32" s="19" t="s">
        <v>74</v>
      </c>
      <c r="D32" s="19" t="s">
        <v>74</v>
      </c>
      <c r="E32" s="26">
        <v>50</v>
      </c>
      <c r="F32" s="26">
        <v>25</v>
      </c>
      <c r="G32" s="27">
        <f t="shared" si="3"/>
        <v>0.5</v>
      </c>
      <c r="H32" s="29">
        <v>0</v>
      </c>
      <c r="I32" s="26">
        <v>12.67</v>
      </c>
      <c r="J32" s="27">
        <f t="shared" si="4"/>
        <v>0.5068</v>
      </c>
      <c r="K32" s="31" t="s">
        <v>18</v>
      </c>
      <c r="L32" s="31" t="s">
        <v>70</v>
      </c>
      <c r="M32" s="9"/>
    </row>
    <row r="33" ht="35" customHeight="true" spans="1:13">
      <c r="A33" s="9">
        <v>29</v>
      </c>
      <c r="B33" s="19" t="s">
        <v>75</v>
      </c>
      <c r="C33" s="19" t="s">
        <v>76</v>
      </c>
      <c r="D33" s="19" t="s">
        <v>76</v>
      </c>
      <c r="E33" s="26">
        <v>167.8</v>
      </c>
      <c r="F33" s="26">
        <v>66.9</v>
      </c>
      <c r="G33" s="27">
        <f t="shared" si="3"/>
        <v>0.398688915375447</v>
      </c>
      <c r="H33" s="29">
        <v>0</v>
      </c>
      <c r="I33" s="26">
        <v>66.9</v>
      </c>
      <c r="J33" s="27">
        <f t="shared" si="4"/>
        <v>1</v>
      </c>
      <c r="K33" s="31" t="s">
        <v>18</v>
      </c>
      <c r="L33" s="31" t="s">
        <v>70</v>
      </c>
      <c r="M33" s="9"/>
    </row>
    <row r="34" ht="51" customHeight="true" spans="1:13">
      <c r="A34" s="9">
        <v>30</v>
      </c>
      <c r="B34" s="22" t="s">
        <v>77</v>
      </c>
      <c r="C34" s="19" t="s">
        <v>78</v>
      </c>
      <c r="D34" s="19" t="s">
        <v>78</v>
      </c>
      <c r="E34" s="26">
        <v>60</v>
      </c>
      <c r="F34" s="26">
        <v>56.52</v>
      </c>
      <c r="G34" s="27">
        <f t="shared" si="3"/>
        <v>0.942</v>
      </c>
      <c r="H34" s="29">
        <v>0</v>
      </c>
      <c r="I34" s="26">
        <v>56.52</v>
      </c>
      <c r="J34" s="27">
        <f t="shared" si="4"/>
        <v>1</v>
      </c>
      <c r="K34" s="31" t="s">
        <v>18</v>
      </c>
      <c r="L34" s="31" t="s">
        <v>19</v>
      </c>
      <c r="M34" s="9"/>
    </row>
    <row r="35" ht="51" customHeight="true" spans="1:13">
      <c r="A35" s="9">
        <v>31</v>
      </c>
      <c r="B35" s="22" t="s">
        <v>79</v>
      </c>
      <c r="C35" s="19" t="s">
        <v>80</v>
      </c>
      <c r="D35" s="19" t="s">
        <v>80</v>
      </c>
      <c r="E35" s="26">
        <v>9.825</v>
      </c>
      <c r="F35" s="26">
        <v>9.825</v>
      </c>
      <c r="G35" s="27">
        <f t="shared" si="3"/>
        <v>1</v>
      </c>
      <c r="H35" s="29">
        <v>0</v>
      </c>
      <c r="I35" s="26">
        <v>9.825</v>
      </c>
      <c r="J35" s="27">
        <f t="shared" si="4"/>
        <v>1</v>
      </c>
      <c r="K35" s="31" t="s">
        <v>18</v>
      </c>
      <c r="L35" s="31" t="s">
        <v>19</v>
      </c>
      <c r="M35" s="9"/>
    </row>
    <row r="36" ht="54" customHeight="true" spans="1:13">
      <c r="A36" s="9">
        <v>32</v>
      </c>
      <c r="B36" s="19" t="s">
        <v>81</v>
      </c>
      <c r="C36" s="19" t="s">
        <v>82</v>
      </c>
      <c r="D36" s="19" t="s">
        <v>83</v>
      </c>
      <c r="E36" s="26">
        <v>400</v>
      </c>
      <c r="F36" s="26">
        <v>400</v>
      </c>
      <c r="G36" s="27">
        <f t="shared" si="3"/>
        <v>1</v>
      </c>
      <c r="H36" s="29"/>
      <c r="I36" s="26">
        <v>400</v>
      </c>
      <c r="J36" s="27">
        <f t="shared" si="4"/>
        <v>1</v>
      </c>
      <c r="K36" s="31" t="s">
        <v>18</v>
      </c>
      <c r="L36" s="31" t="s">
        <v>19</v>
      </c>
      <c r="M36" s="9"/>
    </row>
    <row r="37" ht="57" customHeight="true" spans="1:13">
      <c r="A37" s="9">
        <v>33</v>
      </c>
      <c r="B37" s="19" t="s">
        <v>84</v>
      </c>
      <c r="C37" s="19" t="s">
        <v>85</v>
      </c>
      <c r="D37" s="19" t="s">
        <v>85</v>
      </c>
      <c r="E37" s="26">
        <v>20</v>
      </c>
      <c r="F37" s="26">
        <v>20</v>
      </c>
      <c r="G37" s="27">
        <f t="shared" si="3"/>
        <v>1</v>
      </c>
      <c r="H37" s="29">
        <v>0</v>
      </c>
      <c r="I37" s="26">
        <v>20</v>
      </c>
      <c r="J37" s="27">
        <f t="shared" si="4"/>
        <v>1</v>
      </c>
      <c r="K37" s="31" t="s">
        <v>18</v>
      </c>
      <c r="L37" s="31" t="s">
        <v>19</v>
      </c>
      <c r="M37" s="9"/>
    </row>
    <row r="38" ht="61" customHeight="true" spans="1:13">
      <c r="A38" s="9">
        <v>34</v>
      </c>
      <c r="B38" s="19" t="s">
        <v>86</v>
      </c>
      <c r="C38" s="19" t="s">
        <v>85</v>
      </c>
      <c r="D38" s="19" t="s">
        <v>85</v>
      </c>
      <c r="E38" s="26">
        <v>25.01</v>
      </c>
      <c r="F38" s="26">
        <v>25.01</v>
      </c>
      <c r="G38" s="27">
        <f t="shared" si="3"/>
        <v>1</v>
      </c>
      <c r="H38" s="29">
        <v>0</v>
      </c>
      <c r="I38" s="26">
        <v>25.01</v>
      </c>
      <c r="J38" s="27">
        <f t="shared" si="4"/>
        <v>1</v>
      </c>
      <c r="K38" s="31" t="s">
        <v>18</v>
      </c>
      <c r="L38" s="31" t="s">
        <v>19</v>
      </c>
      <c r="M38" s="9"/>
    </row>
    <row r="39" ht="50" customHeight="true" spans="1:13">
      <c r="A39" s="9">
        <v>35</v>
      </c>
      <c r="B39" s="19" t="s">
        <v>87</v>
      </c>
      <c r="C39" s="19" t="s">
        <v>88</v>
      </c>
      <c r="D39" s="19" t="s">
        <v>88</v>
      </c>
      <c r="E39" s="26">
        <v>6</v>
      </c>
      <c r="F39" s="26">
        <v>5.8</v>
      </c>
      <c r="G39" s="27">
        <f t="shared" si="3"/>
        <v>0.966666666666667</v>
      </c>
      <c r="H39" s="29">
        <v>0</v>
      </c>
      <c r="I39" s="26">
        <v>5.8</v>
      </c>
      <c r="J39" s="27">
        <f t="shared" si="4"/>
        <v>1</v>
      </c>
      <c r="K39" s="31" t="s">
        <v>18</v>
      </c>
      <c r="L39" s="31" t="s">
        <v>19</v>
      </c>
      <c r="M39" s="9"/>
    </row>
    <row r="40" ht="35" customHeight="true" spans="1:13">
      <c r="A40" s="9">
        <v>36</v>
      </c>
      <c r="B40" s="19" t="s">
        <v>89</v>
      </c>
      <c r="C40" s="19" t="s">
        <v>90</v>
      </c>
      <c r="D40" s="19" t="s">
        <v>90</v>
      </c>
      <c r="E40" s="26">
        <v>15</v>
      </c>
      <c r="F40" s="26">
        <v>15</v>
      </c>
      <c r="G40" s="27">
        <f t="shared" si="3"/>
        <v>1</v>
      </c>
      <c r="H40" s="29">
        <v>0</v>
      </c>
      <c r="I40" s="26">
        <v>14.76</v>
      </c>
      <c r="J40" s="27">
        <f t="shared" si="4"/>
        <v>0.984</v>
      </c>
      <c r="K40" s="31" t="s">
        <v>18</v>
      </c>
      <c r="L40" s="31" t="s">
        <v>19</v>
      </c>
      <c r="M40" s="9"/>
    </row>
    <row r="41" ht="35" customHeight="true" spans="1:13">
      <c r="A41" s="9">
        <v>37</v>
      </c>
      <c r="B41" s="19" t="s">
        <v>91</v>
      </c>
      <c r="C41" s="19" t="s">
        <v>92</v>
      </c>
      <c r="D41" s="19" t="s">
        <v>92</v>
      </c>
      <c r="E41" s="26">
        <v>40</v>
      </c>
      <c r="F41" s="26">
        <v>40</v>
      </c>
      <c r="G41" s="27">
        <f t="shared" si="3"/>
        <v>1</v>
      </c>
      <c r="H41" s="29">
        <v>0</v>
      </c>
      <c r="I41" s="26">
        <v>40</v>
      </c>
      <c r="J41" s="27">
        <f t="shared" si="4"/>
        <v>1</v>
      </c>
      <c r="K41" s="31" t="s">
        <v>18</v>
      </c>
      <c r="L41" s="31" t="s">
        <v>19</v>
      </c>
      <c r="M41" s="9"/>
    </row>
    <row r="42" ht="35" customHeight="true" spans="1:13">
      <c r="A42" s="9">
        <v>38</v>
      </c>
      <c r="B42" s="19" t="s">
        <v>93</v>
      </c>
      <c r="C42" s="19" t="s">
        <v>94</v>
      </c>
      <c r="D42" s="19" t="s">
        <v>94</v>
      </c>
      <c r="E42" s="26">
        <v>3</v>
      </c>
      <c r="F42" s="26">
        <v>3</v>
      </c>
      <c r="G42" s="27">
        <f t="shared" si="3"/>
        <v>1</v>
      </c>
      <c r="H42" s="29">
        <v>0</v>
      </c>
      <c r="I42" s="26">
        <v>3</v>
      </c>
      <c r="J42" s="27">
        <f t="shared" si="4"/>
        <v>1</v>
      </c>
      <c r="K42" s="31" t="s">
        <v>18</v>
      </c>
      <c r="L42" s="31" t="s">
        <v>19</v>
      </c>
      <c r="M42" s="9"/>
    </row>
    <row r="43" ht="35" customHeight="true" spans="1:13">
      <c r="A43" s="9">
        <v>39</v>
      </c>
      <c r="B43" s="19" t="s">
        <v>95</v>
      </c>
      <c r="C43" s="19" t="s">
        <v>96</v>
      </c>
      <c r="D43" s="19" t="s">
        <v>96</v>
      </c>
      <c r="E43" s="26">
        <v>18</v>
      </c>
      <c r="F43" s="26">
        <v>18</v>
      </c>
      <c r="G43" s="27">
        <f t="shared" si="3"/>
        <v>1</v>
      </c>
      <c r="H43" s="29">
        <v>0</v>
      </c>
      <c r="I43" s="26">
        <v>18</v>
      </c>
      <c r="J43" s="27">
        <f t="shared" si="4"/>
        <v>1</v>
      </c>
      <c r="K43" s="31" t="s">
        <v>18</v>
      </c>
      <c r="L43" s="31" t="s">
        <v>19</v>
      </c>
      <c r="M43" s="9"/>
    </row>
    <row r="44" ht="35" customHeight="true" spans="1:13">
      <c r="A44" s="9">
        <v>40</v>
      </c>
      <c r="B44" s="19" t="s">
        <v>97</v>
      </c>
      <c r="C44" s="19" t="s">
        <v>98</v>
      </c>
      <c r="D44" s="19" t="s">
        <v>98</v>
      </c>
      <c r="E44" s="26">
        <v>42</v>
      </c>
      <c r="F44" s="26">
        <v>42</v>
      </c>
      <c r="G44" s="27">
        <f t="shared" si="3"/>
        <v>1</v>
      </c>
      <c r="H44" s="29">
        <v>15.44</v>
      </c>
      <c r="I44" s="26">
        <f>F44+H44</f>
        <v>57.44</v>
      </c>
      <c r="J44" s="27">
        <f t="shared" si="4"/>
        <v>1</v>
      </c>
      <c r="K44" s="31" t="s">
        <v>18</v>
      </c>
      <c r="L44" s="31" t="s">
        <v>70</v>
      </c>
      <c r="M44" s="9"/>
    </row>
    <row r="45" ht="57" customHeight="true" spans="1:13">
      <c r="A45" s="9">
        <v>41</v>
      </c>
      <c r="B45" s="19" t="s">
        <v>99</v>
      </c>
      <c r="C45" s="19" t="s">
        <v>100</v>
      </c>
      <c r="D45" s="19" t="s">
        <v>100</v>
      </c>
      <c r="E45" s="26">
        <v>24.8</v>
      </c>
      <c r="F45" s="26">
        <v>24.37</v>
      </c>
      <c r="G45" s="27">
        <f t="shared" si="3"/>
        <v>0.982661290322581</v>
      </c>
      <c r="H45" s="29">
        <v>0</v>
      </c>
      <c r="I45" s="26">
        <v>24.37</v>
      </c>
      <c r="J45" s="27">
        <f t="shared" si="4"/>
        <v>1</v>
      </c>
      <c r="K45" s="31" t="s">
        <v>18</v>
      </c>
      <c r="L45" s="31" t="s">
        <v>19</v>
      </c>
      <c r="M45" s="9"/>
    </row>
    <row r="46" ht="52" customHeight="true" spans="1:13">
      <c r="A46" s="9">
        <v>42</v>
      </c>
      <c r="B46" s="19" t="s">
        <v>101</v>
      </c>
      <c r="C46" s="19" t="s">
        <v>102</v>
      </c>
      <c r="D46" s="19" t="s">
        <v>103</v>
      </c>
      <c r="E46" s="26">
        <v>402.5</v>
      </c>
      <c r="F46" s="26">
        <v>242.71</v>
      </c>
      <c r="G46" s="27">
        <f t="shared" si="3"/>
        <v>0.603006211180124</v>
      </c>
      <c r="H46" s="29">
        <v>0</v>
      </c>
      <c r="I46" s="26">
        <v>242.71</v>
      </c>
      <c r="J46" s="27">
        <f t="shared" si="4"/>
        <v>1</v>
      </c>
      <c r="K46" s="31" t="s">
        <v>18</v>
      </c>
      <c r="L46" s="31" t="s">
        <v>70</v>
      </c>
      <c r="M46" s="9"/>
    </row>
    <row r="47" ht="54" customHeight="true" spans="1:13">
      <c r="A47" s="9">
        <v>43</v>
      </c>
      <c r="B47" s="19" t="s">
        <v>104</v>
      </c>
      <c r="C47" s="19" t="s">
        <v>105</v>
      </c>
      <c r="D47" s="19" t="s">
        <v>105</v>
      </c>
      <c r="E47" s="26">
        <v>108.08</v>
      </c>
      <c r="F47" s="26">
        <v>108.08</v>
      </c>
      <c r="G47" s="27">
        <f t="shared" si="3"/>
        <v>1</v>
      </c>
      <c r="H47" s="29">
        <v>0</v>
      </c>
      <c r="I47" s="26">
        <v>108.08</v>
      </c>
      <c r="J47" s="27">
        <f t="shared" si="4"/>
        <v>1</v>
      </c>
      <c r="K47" s="31" t="s">
        <v>18</v>
      </c>
      <c r="L47" s="31" t="s">
        <v>70</v>
      </c>
      <c r="M47" s="9"/>
    </row>
    <row r="48" ht="35" customHeight="true" spans="1:13">
      <c r="A48" s="9">
        <v>44</v>
      </c>
      <c r="B48" s="19" t="s">
        <v>106</v>
      </c>
      <c r="C48" s="19" t="s">
        <v>107</v>
      </c>
      <c r="D48" s="19" t="s">
        <v>107</v>
      </c>
      <c r="E48" s="26">
        <v>36</v>
      </c>
      <c r="F48" s="26">
        <v>36</v>
      </c>
      <c r="G48" s="27">
        <f t="shared" si="3"/>
        <v>1</v>
      </c>
      <c r="H48" s="29">
        <v>0</v>
      </c>
      <c r="I48" s="26">
        <v>35.9862</v>
      </c>
      <c r="J48" s="27">
        <f t="shared" si="4"/>
        <v>0.999616666666667</v>
      </c>
      <c r="K48" s="31" t="s">
        <v>18</v>
      </c>
      <c r="L48" s="31" t="s">
        <v>19</v>
      </c>
      <c r="M48" s="9"/>
    </row>
    <row r="49" ht="35" customHeight="true" spans="1:13">
      <c r="A49" s="9">
        <v>45</v>
      </c>
      <c r="B49" s="19" t="s">
        <v>108</v>
      </c>
      <c r="C49" s="19" t="s">
        <v>109</v>
      </c>
      <c r="D49" s="19" t="s">
        <v>109</v>
      </c>
      <c r="E49" s="26">
        <v>15</v>
      </c>
      <c r="F49" s="26">
        <v>9.53</v>
      </c>
      <c r="G49" s="27">
        <f t="shared" si="3"/>
        <v>0.635333333333333</v>
      </c>
      <c r="H49" s="29">
        <v>10.56</v>
      </c>
      <c r="I49" s="26">
        <v>17.15</v>
      </c>
      <c r="J49" s="27">
        <f t="shared" si="4"/>
        <v>0.853658536585366</v>
      </c>
      <c r="K49" s="31" t="s">
        <v>18</v>
      </c>
      <c r="L49" s="31" t="s">
        <v>19</v>
      </c>
      <c r="M49" s="9"/>
    </row>
    <row r="50" ht="50" customHeight="true" spans="1:13">
      <c r="A50" s="9">
        <v>46</v>
      </c>
      <c r="B50" s="19" t="s">
        <v>110</v>
      </c>
      <c r="C50" s="19" t="s">
        <v>111</v>
      </c>
      <c r="D50" s="19" t="s">
        <v>111</v>
      </c>
      <c r="E50" s="26">
        <v>6</v>
      </c>
      <c r="F50" s="26">
        <v>6</v>
      </c>
      <c r="G50" s="27">
        <f t="shared" si="3"/>
        <v>1</v>
      </c>
      <c r="H50" s="29">
        <v>0</v>
      </c>
      <c r="I50" s="26">
        <v>6</v>
      </c>
      <c r="J50" s="27">
        <f t="shared" si="4"/>
        <v>1</v>
      </c>
      <c r="K50" s="31" t="s">
        <v>18</v>
      </c>
      <c r="L50" s="31" t="s">
        <v>70</v>
      </c>
      <c r="M50" s="9"/>
    </row>
    <row r="51" ht="50" customHeight="true" spans="1:13">
      <c r="A51" s="9">
        <v>47</v>
      </c>
      <c r="B51" s="19" t="s">
        <v>112</v>
      </c>
      <c r="C51" s="19" t="s">
        <v>113</v>
      </c>
      <c r="D51" s="19" t="s">
        <v>113</v>
      </c>
      <c r="E51" s="26">
        <v>20</v>
      </c>
      <c r="F51" s="26">
        <v>20</v>
      </c>
      <c r="G51" s="27">
        <f t="shared" si="3"/>
        <v>1</v>
      </c>
      <c r="H51" s="29">
        <v>0</v>
      </c>
      <c r="I51" s="26">
        <v>19.11</v>
      </c>
      <c r="J51" s="27">
        <f t="shared" ref="J51:J63" si="5">I51/(F51+H51)</f>
        <v>0.9555</v>
      </c>
      <c r="K51" s="31" t="s">
        <v>18</v>
      </c>
      <c r="L51" s="31" t="s">
        <v>70</v>
      </c>
      <c r="M51" s="9"/>
    </row>
    <row r="52" ht="35" customHeight="true" spans="1:13">
      <c r="A52" s="9">
        <v>48</v>
      </c>
      <c r="B52" s="19" t="s">
        <v>114</v>
      </c>
      <c r="C52" s="19" t="s">
        <v>115</v>
      </c>
      <c r="D52" s="19" t="s">
        <v>115</v>
      </c>
      <c r="E52" s="26">
        <v>50</v>
      </c>
      <c r="F52" s="26">
        <v>30</v>
      </c>
      <c r="G52" s="27">
        <f t="shared" si="3"/>
        <v>0.6</v>
      </c>
      <c r="H52" s="29">
        <v>0</v>
      </c>
      <c r="I52" s="26">
        <v>30</v>
      </c>
      <c r="J52" s="27">
        <f t="shared" si="5"/>
        <v>1</v>
      </c>
      <c r="K52" s="31" t="s">
        <v>18</v>
      </c>
      <c r="L52" s="31" t="s">
        <v>19</v>
      </c>
      <c r="M52" s="9"/>
    </row>
    <row r="53" ht="35" customHeight="true" spans="1:13">
      <c r="A53" s="9">
        <v>49</v>
      </c>
      <c r="B53" s="19" t="s">
        <v>116</v>
      </c>
      <c r="C53" s="19" t="s">
        <v>117</v>
      </c>
      <c r="D53" s="19" t="s">
        <v>117</v>
      </c>
      <c r="E53" s="26">
        <v>154</v>
      </c>
      <c r="F53" s="26">
        <v>153.2173</v>
      </c>
      <c r="G53" s="27">
        <f t="shared" si="3"/>
        <v>0.994917532467532</v>
      </c>
      <c r="H53" s="29">
        <v>0</v>
      </c>
      <c r="I53" s="26">
        <v>153.2173</v>
      </c>
      <c r="J53" s="27">
        <f t="shared" si="5"/>
        <v>1</v>
      </c>
      <c r="K53" s="31" t="s">
        <v>18</v>
      </c>
      <c r="L53" s="31" t="s">
        <v>19</v>
      </c>
      <c r="M53" s="9"/>
    </row>
    <row r="54" ht="35" customHeight="true" spans="1:13">
      <c r="A54" s="9">
        <v>50</v>
      </c>
      <c r="B54" s="19" t="s">
        <v>118</v>
      </c>
      <c r="C54" s="19" t="s">
        <v>119</v>
      </c>
      <c r="D54" s="19" t="s">
        <v>119</v>
      </c>
      <c r="E54" s="26">
        <v>5</v>
      </c>
      <c r="F54" s="26">
        <v>5</v>
      </c>
      <c r="G54" s="27">
        <f t="shared" si="3"/>
        <v>1</v>
      </c>
      <c r="H54" s="29">
        <v>0</v>
      </c>
      <c r="I54" s="26">
        <v>5</v>
      </c>
      <c r="J54" s="27">
        <f t="shared" si="5"/>
        <v>1</v>
      </c>
      <c r="K54" s="31" t="s">
        <v>18</v>
      </c>
      <c r="L54" s="31" t="s">
        <v>70</v>
      </c>
      <c r="M54" s="9"/>
    </row>
    <row r="55" ht="35" customHeight="true" spans="1:13">
      <c r="A55" s="9">
        <v>51</v>
      </c>
      <c r="B55" s="19" t="s">
        <v>120</v>
      </c>
      <c r="C55" s="19" t="s">
        <v>121</v>
      </c>
      <c r="D55" s="19" t="s">
        <v>121</v>
      </c>
      <c r="E55" s="26">
        <v>200</v>
      </c>
      <c r="F55" s="26">
        <v>168.73</v>
      </c>
      <c r="G55" s="27">
        <f t="shared" si="3"/>
        <v>0.84365</v>
      </c>
      <c r="H55" s="29">
        <v>0</v>
      </c>
      <c r="I55" s="26">
        <f>F55</f>
        <v>168.73</v>
      </c>
      <c r="J55" s="27">
        <f t="shared" si="5"/>
        <v>1</v>
      </c>
      <c r="K55" s="31" t="s">
        <v>18</v>
      </c>
      <c r="L55" s="31" t="s">
        <v>19</v>
      </c>
      <c r="M55" s="9"/>
    </row>
    <row r="56" ht="35" customHeight="true" spans="1:13">
      <c r="A56" s="9">
        <v>52</v>
      </c>
      <c r="B56" s="19" t="s">
        <v>122</v>
      </c>
      <c r="C56" s="19" t="s">
        <v>123</v>
      </c>
      <c r="D56" s="19" t="s">
        <v>123</v>
      </c>
      <c r="E56" s="26">
        <v>4</v>
      </c>
      <c r="F56" s="26">
        <v>4</v>
      </c>
      <c r="G56" s="27">
        <f t="shared" si="3"/>
        <v>1</v>
      </c>
      <c r="H56" s="29">
        <v>0</v>
      </c>
      <c r="I56" s="26">
        <v>4</v>
      </c>
      <c r="J56" s="27">
        <f t="shared" si="5"/>
        <v>1</v>
      </c>
      <c r="K56" s="31" t="s">
        <v>18</v>
      </c>
      <c r="L56" s="31" t="s">
        <v>19</v>
      </c>
      <c r="M56" s="9"/>
    </row>
    <row r="57" ht="35" customHeight="true" spans="1:13">
      <c r="A57" s="9">
        <v>53</v>
      </c>
      <c r="B57" s="19" t="s">
        <v>124</v>
      </c>
      <c r="C57" s="19" t="s">
        <v>125</v>
      </c>
      <c r="D57" s="19" t="s">
        <v>125</v>
      </c>
      <c r="E57" s="26">
        <v>5</v>
      </c>
      <c r="F57" s="26">
        <v>5</v>
      </c>
      <c r="G57" s="27">
        <f t="shared" si="3"/>
        <v>1</v>
      </c>
      <c r="H57" s="29">
        <v>0</v>
      </c>
      <c r="I57" s="26">
        <v>5</v>
      </c>
      <c r="J57" s="27">
        <f t="shared" si="5"/>
        <v>1</v>
      </c>
      <c r="K57" s="31" t="s">
        <v>18</v>
      </c>
      <c r="L57" s="31" t="s">
        <v>19</v>
      </c>
      <c r="M57" s="9"/>
    </row>
    <row r="58" ht="35" customHeight="true" spans="1:13">
      <c r="A58" s="9">
        <v>54</v>
      </c>
      <c r="B58" s="19" t="s">
        <v>126</v>
      </c>
      <c r="C58" s="19" t="s">
        <v>127</v>
      </c>
      <c r="D58" s="19" t="s">
        <v>127</v>
      </c>
      <c r="E58" s="26">
        <v>9.5</v>
      </c>
      <c r="F58" s="26">
        <v>9.5</v>
      </c>
      <c r="G58" s="27">
        <f t="shared" si="3"/>
        <v>1</v>
      </c>
      <c r="H58" s="29">
        <v>0</v>
      </c>
      <c r="I58" s="26">
        <v>9.5</v>
      </c>
      <c r="J58" s="27">
        <f t="shared" si="5"/>
        <v>1</v>
      </c>
      <c r="K58" s="31" t="s">
        <v>18</v>
      </c>
      <c r="L58" s="31" t="s">
        <v>19</v>
      </c>
      <c r="M58" s="9"/>
    </row>
    <row r="59" ht="50" customHeight="true" spans="1:13">
      <c r="A59" s="9">
        <v>55</v>
      </c>
      <c r="B59" s="19" t="s">
        <v>128</v>
      </c>
      <c r="C59" s="19" t="s">
        <v>129</v>
      </c>
      <c r="D59" s="19" t="s">
        <v>129</v>
      </c>
      <c r="E59" s="26">
        <v>50</v>
      </c>
      <c r="F59" s="26">
        <v>50</v>
      </c>
      <c r="G59" s="27">
        <f t="shared" si="3"/>
        <v>1</v>
      </c>
      <c r="H59" s="29">
        <v>0</v>
      </c>
      <c r="I59" s="26">
        <v>34.11</v>
      </c>
      <c r="J59" s="27">
        <f t="shared" si="5"/>
        <v>0.6822</v>
      </c>
      <c r="K59" s="31" t="s">
        <v>18</v>
      </c>
      <c r="L59" s="31" t="s">
        <v>19</v>
      </c>
      <c r="M59" s="9"/>
    </row>
    <row r="60" ht="35" customHeight="true" spans="1:13">
      <c r="A60" s="9">
        <v>56</v>
      </c>
      <c r="B60" s="19" t="s">
        <v>130</v>
      </c>
      <c r="C60" s="19" t="s">
        <v>131</v>
      </c>
      <c r="D60" s="19" t="s">
        <v>131</v>
      </c>
      <c r="E60" s="26">
        <v>10</v>
      </c>
      <c r="F60" s="26">
        <v>10</v>
      </c>
      <c r="G60" s="27">
        <f t="shared" si="3"/>
        <v>1</v>
      </c>
      <c r="H60" s="29">
        <v>0</v>
      </c>
      <c r="I60" s="26">
        <v>7.98736</v>
      </c>
      <c r="J60" s="27">
        <f t="shared" si="5"/>
        <v>0.798736</v>
      </c>
      <c r="K60" s="31" t="s">
        <v>18</v>
      </c>
      <c r="L60" s="31" t="s">
        <v>19</v>
      </c>
      <c r="M60" s="9"/>
    </row>
    <row r="61" ht="49" customHeight="true" spans="1:13">
      <c r="A61" s="9">
        <v>57</v>
      </c>
      <c r="B61" s="19" t="s">
        <v>132</v>
      </c>
      <c r="C61" s="19" t="s">
        <v>133</v>
      </c>
      <c r="D61" s="19" t="s">
        <v>133</v>
      </c>
      <c r="E61" s="26">
        <v>30</v>
      </c>
      <c r="F61" s="26">
        <v>30</v>
      </c>
      <c r="G61" s="27">
        <f t="shared" si="3"/>
        <v>1</v>
      </c>
      <c r="H61" s="29">
        <v>0</v>
      </c>
      <c r="I61" s="26">
        <v>30</v>
      </c>
      <c r="J61" s="27">
        <f t="shared" si="5"/>
        <v>1</v>
      </c>
      <c r="K61" s="31" t="s">
        <v>18</v>
      </c>
      <c r="L61" s="31" t="s">
        <v>19</v>
      </c>
      <c r="M61" s="9"/>
    </row>
    <row r="62" ht="57" customHeight="true" spans="1:13">
      <c r="A62" s="9">
        <v>58</v>
      </c>
      <c r="B62" s="19" t="s">
        <v>134</v>
      </c>
      <c r="C62" s="19" t="s">
        <v>135</v>
      </c>
      <c r="D62" s="19" t="s">
        <v>135</v>
      </c>
      <c r="E62" s="26">
        <v>719.61</v>
      </c>
      <c r="F62" s="26">
        <v>530.583897</v>
      </c>
      <c r="G62" s="27">
        <f t="shared" si="3"/>
        <v>0.737321461625047</v>
      </c>
      <c r="H62" s="29">
        <v>0</v>
      </c>
      <c r="I62" s="26">
        <v>530.58</v>
      </c>
      <c r="J62" s="27">
        <f t="shared" si="5"/>
        <v>0.999992655261454</v>
      </c>
      <c r="K62" s="31" t="s">
        <v>18</v>
      </c>
      <c r="L62" s="31" t="s">
        <v>70</v>
      </c>
      <c r="M62" s="9"/>
    </row>
    <row r="63" ht="35" customHeight="true" spans="1:13">
      <c r="A63" s="9">
        <v>59</v>
      </c>
      <c r="B63" s="19" t="s">
        <v>136</v>
      </c>
      <c r="C63" s="19" t="s">
        <v>137</v>
      </c>
      <c r="D63" s="19" t="s">
        <v>137</v>
      </c>
      <c r="E63" s="26">
        <v>800</v>
      </c>
      <c r="F63" s="26">
        <v>800</v>
      </c>
      <c r="G63" s="27">
        <f t="shared" si="3"/>
        <v>1</v>
      </c>
      <c r="H63" s="29"/>
      <c r="I63" s="26">
        <v>800</v>
      </c>
      <c r="J63" s="27">
        <f t="shared" si="5"/>
        <v>1</v>
      </c>
      <c r="K63" s="31" t="s">
        <v>18</v>
      </c>
      <c r="L63" s="31" t="s">
        <v>70</v>
      </c>
      <c r="M63" s="9"/>
    </row>
    <row r="64" ht="35" customHeight="true" spans="1:13">
      <c r="A64" s="9"/>
      <c r="B64" s="23" t="s">
        <v>138</v>
      </c>
      <c r="C64" s="24"/>
      <c r="D64" s="24"/>
      <c r="E64" s="30">
        <f>SUM(E5:E63)</f>
        <v>8755.095</v>
      </c>
      <c r="F64" s="9"/>
      <c r="G64" s="27"/>
      <c r="H64" s="9"/>
      <c r="I64" s="26"/>
      <c r="J64" s="27"/>
      <c r="K64" s="9"/>
      <c r="L64" s="9"/>
      <c r="M64" s="9"/>
    </row>
    <row r="65" ht="35" customHeight="true" spans="1:13">
      <c r="A65" s="9"/>
      <c r="B65" s="24"/>
      <c r="C65" s="24"/>
      <c r="D65" s="24"/>
      <c r="E65" s="36"/>
      <c r="F65" s="9"/>
      <c r="G65" s="27"/>
      <c r="H65" s="9"/>
      <c r="I65" s="26"/>
      <c r="J65" s="27"/>
      <c r="K65" s="9"/>
      <c r="L65" s="9"/>
      <c r="M65" s="9"/>
    </row>
    <row r="66" ht="35" customHeight="true" spans="1:13">
      <c r="A66" s="9"/>
      <c r="B66" s="24"/>
      <c r="C66" s="24"/>
      <c r="D66" s="24"/>
      <c r="E66" s="36"/>
      <c r="F66" s="9"/>
      <c r="G66" s="27"/>
      <c r="H66" s="9"/>
      <c r="I66" s="26"/>
      <c r="J66" s="27"/>
      <c r="K66" s="9"/>
      <c r="L66" s="9"/>
      <c r="M66" s="9"/>
    </row>
    <row r="67" ht="35" customHeight="true" spans="1:13">
      <c r="A67" s="9">
        <v>60</v>
      </c>
      <c r="B67" s="33" t="s">
        <v>139</v>
      </c>
      <c r="C67" s="19" t="s">
        <v>102</v>
      </c>
      <c r="D67" s="19" t="s">
        <v>102</v>
      </c>
      <c r="E67" s="26">
        <v>7000</v>
      </c>
      <c r="F67" s="26">
        <v>6000</v>
      </c>
      <c r="G67" s="27">
        <f>F67/E67</f>
        <v>0.857142857142857</v>
      </c>
      <c r="H67" s="28">
        <v>0</v>
      </c>
      <c r="I67" s="26">
        <v>2177.13</v>
      </c>
      <c r="J67" s="27">
        <f>I67/(F67+H67)</f>
        <v>0.362855</v>
      </c>
      <c r="K67" s="31" t="s">
        <v>65</v>
      </c>
      <c r="L67" s="31" t="s">
        <v>70</v>
      </c>
      <c r="M67" s="9"/>
    </row>
    <row r="68" ht="35" customHeight="true" spans="1:13">
      <c r="A68" s="9">
        <v>61</v>
      </c>
      <c r="B68" s="33" t="s">
        <v>140</v>
      </c>
      <c r="C68" s="19" t="s">
        <v>121</v>
      </c>
      <c r="D68" s="19" t="s">
        <v>121</v>
      </c>
      <c r="E68" s="26">
        <v>2000</v>
      </c>
      <c r="F68" s="26">
        <v>2000</v>
      </c>
      <c r="G68" s="27">
        <f>F68/E68</f>
        <v>1</v>
      </c>
      <c r="H68" s="28">
        <v>0</v>
      </c>
      <c r="I68" s="26">
        <v>640.19</v>
      </c>
      <c r="J68" s="27">
        <f>I68/(F68+H68)</f>
        <v>0.320095</v>
      </c>
      <c r="K68" s="31" t="s">
        <v>18</v>
      </c>
      <c r="L68" s="31" t="s">
        <v>19</v>
      </c>
      <c r="M68" s="9"/>
    </row>
    <row r="69" ht="35" customHeight="true" spans="1:13">
      <c r="A69" s="9">
        <v>62</v>
      </c>
      <c r="B69" s="33" t="s">
        <v>141</v>
      </c>
      <c r="C69" s="19" t="s">
        <v>78</v>
      </c>
      <c r="D69" s="19" t="s">
        <v>78</v>
      </c>
      <c r="E69" s="26">
        <v>1517.35</v>
      </c>
      <c r="F69" s="26">
        <v>1517.35</v>
      </c>
      <c r="G69" s="27">
        <f>F69/E69</f>
        <v>1</v>
      </c>
      <c r="H69" s="28">
        <v>0</v>
      </c>
      <c r="I69" s="26">
        <v>0</v>
      </c>
      <c r="J69" s="27">
        <f>I69/(F69+H69)</f>
        <v>0</v>
      </c>
      <c r="K69" s="31" t="s">
        <v>65</v>
      </c>
      <c r="L69" s="31" t="s">
        <v>70</v>
      </c>
      <c r="M69" s="9"/>
    </row>
    <row r="70" ht="35" customHeight="true" spans="1:13">
      <c r="A70" s="9">
        <v>63</v>
      </c>
      <c r="B70" s="33" t="s">
        <v>142</v>
      </c>
      <c r="C70" s="19" t="s">
        <v>143</v>
      </c>
      <c r="D70" s="19" t="s">
        <v>144</v>
      </c>
      <c r="E70" s="26">
        <v>1809.37</v>
      </c>
      <c r="F70" s="26">
        <v>1809.37</v>
      </c>
      <c r="G70" s="27">
        <f>F70/E70</f>
        <v>1</v>
      </c>
      <c r="H70" s="28">
        <v>0</v>
      </c>
      <c r="I70" s="26">
        <v>529.9</v>
      </c>
      <c r="J70" s="27">
        <f>I70/(F70+H70)</f>
        <v>0.292864367155419</v>
      </c>
      <c r="K70" s="31" t="s">
        <v>65</v>
      </c>
      <c r="L70" s="31" t="s">
        <v>70</v>
      </c>
      <c r="M70" s="9"/>
    </row>
    <row r="71" ht="35" customHeight="true" spans="1:13">
      <c r="A71" s="9">
        <v>64</v>
      </c>
      <c r="B71" s="33" t="s">
        <v>145</v>
      </c>
      <c r="C71" s="19" t="s">
        <v>143</v>
      </c>
      <c r="D71" s="19" t="s">
        <v>143</v>
      </c>
      <c r="E71" s="26">
        <v>1000</v>
      </c>
      <c r="F71" s="26">
        <v>1000</v>
      </c>
      <c r="G71" s="27">
        <f>F71/E71</f>
        <v>1</v>
      </c>
      <c r="H71" s="28">
        <v>0</v>
      </c>
      <c r="I71" s="26">
        <v>56.16</v>
      </c>
      <c r="J71" s="27">
        <f>I71/(F71+H71)</f>
        <v>0.05616</v>
      </c>
      <c r="K71" s="31" t="s">
        <v>65</v>
      </c>
      <c r="L71" s="31" t="s">
        <v>70</v>
      </c>
      <c r="M71" s="9"/>
    </row>
    <row r="72" ht="35" customHeight="true" spans="1:13">
      <c r="A72" s="9">
        <v>65</v>
      </c>
      <c r="B72" s="33" t="s">
        <v>146</v>
      </c>
      <c r="C72" s="19" t="s">
        <v>103</v>
      </c>
      <c r="D72" s="19" t="s">
        <v>103</v>
      </c>
      <c r="E72" s="26">
        <v>900</v>
      </c>
      <c r="F72" s="26">
        <v>900</v>
      </c>
      <c r="G72" s="27">
        <f t="shared" ref="G72:G86" si="6">F72/E72</f>
        <v>1</v>
      </c>
      <c r="H72" s="28">
        <v>0</v>
      </c>
      <c r="I72" s="26">
        <v>691.77</v>
      </c>
      <c r="J72" s="27">
        <f t="shared" ref="J72:J86" si="7">I72/(F72+H72)</f>
        <v>0.768633333333333</v>
      </c>
      <c r="K72" s="31" t="s">
        <v>65</v>
      </c>
      <c r="L72" s="31" t="s">
        <v>70</v>
      </c>
      <c r="M72" s="9"/>
    </row>
    <row r="73" ht="56" customHeight="true" spans="1:13">
      <c r="A73" s="9">
        <v>66</v>
      </c>
      <c r="B73" s="33" t="s">
        <v>147</v>
      </c>
      <c r="C73" s="19" t="s">
        <v>148</v>
      </c>
      <c r="D73" s="19" t="s">
        <v>148</v>
      </c>
      <c r="E73" s="26">
        <v>1300</v>
      </c>
      <c r="F73" s="26">
        <v>1300</v>
      </c>
      <c r="G73" s="27">
        <f t="shared" si="6"/>
        <v>1</v>
      </c>
      <c r="H73" s="28">
        <v>0</v>
      </c>
      <c r="I73" s="26">
        <v>0</v>
      </c>
      <c r="J73" s="27">
        <f t="shared" si="7"/>
        <v>0</v>
      </c>
      <c r="K73" s="31" t="s">
        <v>18</v>
      </c>
      <c r="L73" s="31" t="s">
        <v>70</v>
      </c>
      <c r="M73" s="9"/>
    </row>
    <row r="74" ht="35" customHeight="true" spans="1:13">
      <c r="A74" s="9">
        <v>67</v>
      </c>
      <c r="B74" s="33" t="s">
        <v>149</v>
      </c>
      <c r="C74" s="19" t="s">
        <v>148</v>
      </c>
      <c r="D74" s="19" t="s">
        <v>148</v>
      </c>
      <c r="E74" s="26">
        <v>2505.98</v>
      </c>
      <c r="F74" s="26">
        <v>2505.98</v>
      </c>
      <c r="G74" s="27">
        <f t="shared" si="6"/>
        <v>1</v>
      </c>
      <c r="H74" s="28">
        <v>0</v>
      </c>
      <c r="I74" s="26">
        <v>242.42</v>
      </c>
      <c r="J74" s="27">
        <f t="shared" si="7"/>
        <v>0.0967366060383563</v>
      </c>
      <c r="K74" s="31" t="s">
        <v>65</v>
      </c>
      <c r="L74" s="31" t="s">
        <v>70</v>
      </c>
      <c r="M74" s="9"/>
    </row>
    <row r="75" ht="35" customHeight="true" spans="1:13">
      <c r="A75" s="9">
        <v>68</v>
      </c>
      <c r="B75" s="33" t="s">
        <v>150</v>
      </c>
      <c r="C75" s="19" t="s">
        <v>151</v>
      </c>
      <c r="D75" s="19" t="s">
        <v>151</v>
      </c>
      <c r="E75" s="26">
        <v>5303.81</v>
      </c>
      <c r="F75" s="26">
        <v>5303.81</v>
      </c>
      <c r="G75" s="27">
        <f t="shared" si="6"/>
        <v>1</v>
      </c>
      <c r="H75" s="28">
        <v>0</v>
      </c>
      <c r="I75" s="26">
        <v>5303.81</v>
      </c>
      <c r="J75" s="27">
        <f t="shared" si="7"/>
        <v>1</v>
      </c>
      <c r="K75" s="31" t="s">
        <v>18</v>
      </c>
      <c r="L75" s="31" t="s">
        <v>19</v>
      </c>
      <c r="M75" s="9"/>
    </row>
    <row r="76" ht="35" customHeight="true" spans="1:13">
      <c r="A76" s="9">
        <v>69</v>
      </c>
      <c r="B76" s="33" t="s">
        <v>152</v>
      </c>
      <c r="C76" s="19" t="s">
        <v>153</v>
      </c>
      <c r="D76" s="19" t="s">
        <v>153</v>
      </c>
      <c r="E76" s="26">
        <v>6000</v>
      </c>
      <c r="F76" s="26">
        <v>6000</v>
      </c>
      <c r="G76" s="27">
        <f t="shared" si="6"/>
        <v>1</v>
      </c>
      <c r="H76" s="28">
        <v>0</v>
      </c>
      <c r="I76" s="26">
        <v>2156.51</v>
      </c>
      <c r="J76" s="27">
        <f t="shared" si="7"/>
        <v>0.359418333333333</v>
      </c>
      <c r="K76" s="31" t="s">
        <v>65</v>
      </c>
      <c r="L76" s="31" t="s">
        <v>70</v>
      </c>
      <c r="M76" s="9"/>
    </row>
    <row r="77" ht="150" customHeight="true" spans="1:13">
      <c r="A77" s="9">
        <v>70</v>
      </c>
      <c r="B77" s="34" t="s">
        <v>154</v>
      </c>
      <c r="C77" s="19" t="s">
        <v>155</v>
      </c>
      <c r="D77" s="19" t="s">
        <v>156</v>
      </c>
      <c r="E77" s="37">
        <v>12000</v>
      </c>
      <c r="F77" s="37">
        <v>12000</v>
      </c>
      <c r="G77" s="27">
        <f t="shared" si="6"/>
        <v>1</v>
      </c>
      <c r="H77" s="38">
        <v>0</v>
      </c>
      <c r="I77" s="42">
        <v>12000</v>
      </c>
      <c r="J77" s="27">
        <f t="shared" si="7"/>
        <v>1</v>
      </c>
      <c r="K77" s="31" t="s">
        <v>65</v>
      </c>
      <c r="L77" s="31" t="s">
        <v>70</v>
      </c>
      <c r="M77" s="9"/>
    </row>
    <row r="78" ht="141" customHeight="true" spans="1:13">
      <c r="A78" s="9">
        <v>71</v>
      </c>
      <c r="B78" s="34" t="s">
        <v>157</v>
      </c>
      <c r="C78" s="19" t="s">
        <v>155</v>
      </c>
      <c r="D78" s="19" t="s">
        <v>158</v>
      </c>
      <c r="E78" s="37">
        <v>2000</v>
      </c>
      <c r="F78" s="37">
        <v>2000</v>
      </c>
      <c r="G78" s="27">
        <f t="shared" si="6"/>
        <v>1</v>
      </c>
      <c r="H78" s="38">
        <v>0</v>
      </c>
      <c r="I78" s="42">
        <v>1000.6052</v>
      </c>
      <c r="J78" s="27">
        <f t="shared" si="7"/>
        <v>0.5003026</v>
      </c>
      <c r="K78" s="31" t="s">
        <v>65</v>
      </c>
      <c r="L78" s="31" t="s">
        <v>159</v>
      </c>
      <c r="M78" s="9"/>
    </row>
    <row r="79" ht="35" customHeight="true" spans="1:13">
      <c r="A79" s="9">
        <v>72</v>
      </c>
      <c r="B79" s="35" t="s">
        <v>160</v>
      </c>
      <c r="C79" s="19" t="s">
        <v>161</v>
      </c>
      <c r="D79" s="19" t="s">
        <v>161</v>
      </c>
      <c r="E79" s="37">
        <v>1005.9469</v>
      </c>
      <c r="F79" s="37">
        <v>1005.9469</v>
      </c>
      <c r="G79" s="27">
        <f t="shared" si="6"/>
        <v>1</v>
      </c>
      <c r="H79" s="38">
        <v>0</v>
      </c>
      <c r="I79" s="42">
        <v>916.0772</v>
      </c>
      <c r="J79" s="27">
        <f t="shared" si="7"/>
        <v>0.910661586610585</v>
      </c>
      <c r="K79" s="31" t="s">
        <v>65</v>
      </c>
      <c r="L79" s="31" t="s">
        <v>70</v>
      </c>
      <c r="M79" s="9"/>
    </row>
    <row r="80" ht="35" customHeight="true" spans="1:13">
      <c r="A80" s="9">
        <v>73</v>
      </c>
      <c r="B80" s="34" t="s">
        <v>162</v>
      </c>
      <c r="C80" s="19" t="s">
        <v>163</v>
      </c>
      <c r="D80" s="19" t="s">
        <v>163</v>
      </c>
      <c r="E80" s="37">
        <v>210.86</v>
      </c>
      <c r="F80" s="37">
        <v>210.86</v>
      </c>
      <c r="G80" s="27">
        <f t="shared" si="6"/>
        <v>1</v>
      </c>
      <c r="H80" s="38">
        <v>0</v>
      </c>
      <c r="I80" s="42">
        <v>210.86</v>
      </c>
      <c r="J80" s="27">
        <f t="shared" si="7"/>
        <v>1</v>
      </c>
      <c r="K80" s="31" t="s">
        <v>65</v>
      </c>
      <c r="L80" s="31" t="s">
        <v>70</v>
      </c>
      <c r="M80" s="9"/>
    </row>
    <row r="81" ht="35" customHeight="true" spans="1:13">
      <c r="A81" s="9">
        <v>74</v>
      </c>
      <c r="B81" s="34" t="s">
        <v>164</v>
      </c>
      <c r="C81" s="19" t="s">
        <v>165</v>
      </c>
      <c r="D81" s="19" t="s">
        <v>165</v>
      </c>
      <c r="E81" s="37">
        <v>5000</v>
      </c>
      <c r="F81" s="37">
        <v>5000</v>
      </c>
      <c r="G81" s="27">
        <f t="shared" si="6"/>
        <v>1</v>
      </c>
      <c r="H81" s="38">
        <v>0</v>
      </c>
      <c r="I81" s="42">
        <v>5000</v>
      </c>
      <c r="J81" s="27">
        <f t="shared" si="7"/>
        <v>1</v>
      </c>
      <c r="K81" s="31" t="s">
        <v>65</v>
      </c>
      <c r="L81" s="31" t="s">
        <v>159</v>
      </c>
      <c r="M81" s="9"/>
    </row>
    <row r="82" s="2" customFormat="true" ht="35" customHeight="true" spans="1:17">
      <c r="A82" s="9">
        <v>75</v>
      </c>
      <c r="B82" s="19" t="s">
        <v>166</v>
      </c>
      <c r="C82" s="19" t="s">
        <v>165</v>
      </c>
      <c r="D82" s="19" t="s">
        <v>165</v>
      </c>
      <c r="E82" s="26">
        <v>900</v>
      </c>
      <c r="F82" s="26">
        <v>900</v>
      </c>
      <c r="G82" s="27">
        <f t="shared" si="6"/>
        <v>1</v>
      </c>
      <c r="H82" s="29"/>
      <c r="I82" s="26">
        <v>900</v>
      </c>
      <c r="J82" s="27">
        <f t="shared" si="7"/>
        <v>1</v>
      </c>
      <c r="K82" s="31" t="s">
        <v>18</v>
      </c>
      <c r="L82" s="31" t="s">
        <v>19</v>
      </c>
      <c r="M82" s="9"/>
      <c r="N82" s="43"/>
      <c r="O82" s="43"/>
      <c r="P82" s="43"/>
      <c r="Q82" s="43"/>
    </row>
    <row r="83" ht="35" customHeight="true" spans="1:13">
      <c r="A83" s="9">
        <v>76</v>
      </c>
      <c r="B83" s="35" t="s">
        <v>167</v>
      </c>
      <c r="C83" s="19" t="s">
        <v>151</v>
      </c>
      <c r="D83" s="19" t="s">
        <v>151</v>
      </c>
      <c r="E83" s="37">
        <v>12500</v>
      </c>
      <c r="F83" s="37">
        <v>11915.6</v>
      </c>
      <c r="G83" s="27">
        <f t="shared" si="6"/>
        <v>0.953248</v>
      </c>
      <c r="H83" s="38">
        <v>0</v>
      </c>
      <c r="I83" s="42">
        <v>11148.53108</v>
      </c>
      <c r="J83" s="27">
        <f t="shared" si="7"/>
        <v>0.935624817885797</v>
      </c>
      <c r="K83" s="31" t="s">
        <v>65</v>
      </c>
      <c r="L83" s="31" t="s">
        <v>70</v>
      </c>
      <c r="M83" s="9"/>
    </row>
    <row r="84" ht="35" customHeight="true" spans="1:13">
      <c r="A84" s="9">
        <v>77</v>
      </c>
      <c r="B84" s="35" t="s">
        <v>168</v>
      </c>
      <c r="C84" s="19" t="s">
        <v>151</v>
      </c>
      <c r="D84" s="19" t="s">
        <v>151</v>
      </c>
      <c r="E84" s="37">
        <v>8000</v>
      </c>
      <c r="F84" s="37">
        <v>8000</v>
      </c>
      <c r="G84" s="27">
        <f t="shared" si="6"/>
        <v>1</v>
      </c>
      <c r="H84" s="38">
        <v>0</v>
      </c>
      <c r="I84" s="42">
        <v>4135.593357</v>
      </c>
      <c r="J84" s="27">
        <f t="shared" si="7"/>
        <v>0.516949169625</v>
      </c>
      <c r="K84" s="31" t="s">
        <v>65</v>
      </c>
      <c r="L84" s="31" t="s">
        <v>159</v>
      </c>
      <c r="M84" s="9"/>
    </row>
    <row r="85" ht="35" customHeight="true" spans="1:13">
      <c r="A85" s="9">
        <v>78</v>
      </c>
      <c r="B85" s="34" t="s">
        <v>169</v>
      </c>
      <c r="C85" s="19" t="s">
        <v>143</v>
      </c>
      <c r="D85" s="19" t="s">
        <v>143</v>
      </c>
      <c r="E85" s="37">
        <v>613.01</v>
      </c>
      <c r="F85" s="37">
        <v>613.01</v>
      </c>
      <c r="G85" s="27">
        <f t="shared" si="6"/>
        <v>1</v>
      </c>
      <c r="H85" s="38">
        <v>72.582503</v>
      </c>
      <c r="I85" s="42">
        <v>685.595039</v>
      </c>
      <c r="J85" s="27">
        <f t="shared" si="7"/>
        <v>1.00000369899027</v>
      </c>
      <c r="K85" s="31" t="s">
        <v>65</v>
      </c>
      <c r="L85" s="31" t="s">
        <v>70</v>
      </c>
      <c r="M85" s="9"/>
    </row>
    <row r="86" ht="35" customHeight="true" spans="1:13">
      <c r="A86" s="9">
        <v>79</v>
      </c>
      <c r="B86" s="34" t="s">
        <v>170</v>
      </c>
      <c r="C86" s="19" t="s">
        <v>85</v>
      </c>
      <c r="D86" s="19" t="s">
        <v>85</v>
      </c>
      <c r="E86" s="37">
        <v>2000</v>
      </c>
      <c r="F86" s="37">
        <v>2000</v>
      </c>
      <c r="G86" s="27">
        <f t="shared" si="6"/>
        <v>1</v>
      </c>
      <c r="H86" s="38">
        <v>0</v>
      </c>
      <c r="I86" s="42">
        <v>2000</v>
      </c>
      <c r="J86" s="27">
        <f t="shared" si="7"/>
        <v>1</v>
      </c>
      <c r="K86" s="31" t="s">
        <v>65</v>
      </c>
      <c r="L86" s="31" t="s">
        <v>159</v>
      </c>
      <c r="M86" s="9"/>
    </row>
    <row r="87" ht="25" customHeight="true" spans="1:13">
      <c r="A87" s="9"/>
      <c r="B87" s="23" t="s">
        <v>171</v>
      </c>
      <c r="C87" s="34"/>
      <c r="D87" s="34"/>
      <c r="E87" s="39">
        <f>SUM(E67:E86)</f>
        <v>73566.3269</v>
      </c>
      <c r="F87" s="9"/>
      <c r="G87" s="40"/>
      <c r="H87" s="9"/>
      <c r="I87" s="9"/>
      <c r="J87" s="40"/>
      <c r="K87" s="9"/>
      <c r="L87" s="9"/>
      <c r="M87" s="9"/>
    </row>
    <row r="88" ht="25" customHeight="true" spans="1:13">
      <c r="A88" s="9"/>
      <c r="B88" s="23" t="s">
        <v>172</v>
      </c>
      <c r="C88" s="34"/>
      <c r="D88" s="34"/>
      <c r="E88" s="39">
        <f>E64+E87</f>
        <v>82321.4219</v>
      </c>
      <c r="F88" s="9"/>
      <c r="G88" s="40"/>
      <c r="H88" s="9"/>
      <c r="I88" s="9"/>
      <c r="J88" s="40"/>
      <c r="K88" s="9"/>
      <c r="L88" s="9"/>
      <c r="M88" s="9"/>
    </row>
    <row r="89" ht="25" customHeight="true" spans="1:13">
      <c r="A89" s="9"/>
      <c r="B89" s="34"/>
      <c r="C89" s="34"/>
      <c r="D89" s="34"/>
      <c r="E89" s="41"/>
      <c r="F89" s="9"/>
      <c r="G89" s="40"/>
      <c r="H89" s="9"/>
      <c r="I89" s="9"/>
      <c r="J89" s="40"/>
      <c r="K89" s="9"/>
      <c r="L89" s="9"/>
      <c r="M89" s="9"/>
    </row>
  </sheetData>
  <autoFilter ref="A4:M89">
    <extLst/>
  </autoFilter>
  <printOptions horizontalCentered="true"/>
  <pageMargins left="0" right="0" top="0.2125" bottom="0.2125" header="0.5" footer="0.5"/>
  <pageSetup paperSize="9" scale="78" fitToHeight="3"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asdwx5302</dc:creator>
  <cp:lastModifiedBy>user1</cp:lastModifiedBy>
  <dcterms:created xsi:type="dcterms:W3CDTF">2021-11-11T09:12:00Z</dcterms:created>
  <dcterms:modified xsi:type="dcterms:W3CDTF">2024-12-20T09:15:58Z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0ED2FC802B8F49E0B60BC4075E35FAE1_13</vt:lpwstr>
  </property>
  <property fmtid="{D5CDD505-2E9C-101B-9397-08002B2CF9AE}" pid="4" name="KSOProductBuildVer">
    <vt:lpwstr>2052-11.8.2.10125</vt:lpwstr>
  </property>
</Properties>
</file>